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3"/>
  </bookViews>
  <sheets>
    <sheet name="CK - BẢNG CÂN ĐỐI KẾ TOÁN" sheetId="1" r:id="rId1"/>
    <sheet name="BC KQHĐKD" sheetId="2" r:id="rId2"/>
    <sheet name="BCLCTT" sheetId="3" r:id="rId3"/>
    <sheet name="THUYẾT MINH " sheetId="4" r:id="rId4"/>
  </sheets>
  <externalReferences>
    <externalReference r:id="rId7"/>
    <externalReference r:id="rId8"/>
    <externalReference r:id="rId9"/>
    <externalReference r:id="rId10"/>
    <externalReference r:id="rId11"/>
  </externalReferences>
  <definedNames>
    <definedName name="LP420">'CK - BẢNG CÂN ĐỐI KẾ TOÁN'!$F$111</definedName>
    <definedName name="TPFROM">#REF!</definedName>
    <definedName name="TPTO">#REF!</definedName>
  </definedNames>
  <calcPr fullCalcOnLoad="1"/>
</workbook>
</file>

<file path=xl/comments1.xml><?xml version="1.0" encoding="utf-8"?>
<comments xmlns="http://schemas.openxmlformats.org/spreadsheetml/2006/main">
  <authors>
    <author>PHUONG.NGUYENLAN</author>
  </authors>
  <commentList>
    <comment ref="D115" authorId="0">
      <text>
        <r>
          <rPr>
            <b/>
            <sz val="8"/>
            <rFont val="Tahoma"/>
            <family val="2"/>
          </rPr>
          <t>PHUONG.NGUYENLAN:</t>
        </r>
        <r>
          <rPr>
            <sz val="8"/>
            <rFont val="Tahoma"/>
            <family val="2"/>
          </rPr>
          <t xml:space="preserve">
</t>
        </r>
      </text>
    </comment>
  </commentList>
</comments>
</file>

<file path=xl/comments4.xml><?xml version="1.0" encoding="utf-8"?>
<comments xmlns="http://schemas.openxmlformats.org/spreadsheetml/2006/main">
  <authors>
    <author>Nguyen Trong Khoa</author>
    <author>phuong.nguyenlan</author>
  </authors>
  <commentList>
    <comment ref="C119" authorId="0">
      <text>
        <r>
          <rPr>
            <b/>
            <sz val="8"/>
            <rFont val="Tahoma"/>
            <family val="2"/>
          </rPr>
          <t>Nguyen Trong Khoa:</t>
        </r>
        <r>
          <rPr>
            <sz val="8"/>
            <rFont val="Tahoma"/>
            <family val="2"/>
          </rPr>
          <t xml:space="preserve">
chinh lai tai khoan trong cong thuc cho cac cot con lai (tuong tu cho TSCDVH)
</t>
        </r>
      </text>
    </comment>
    <comment ref="C120" authorId="0">
      <text>
        <r>
          <rPr>
            <b/>
            <sz val="8"/>
            <rFont val="Tahoma"/>
            <family val="2"/>
          </rPr>
          <t>Nguyen Trong Khoa:</t>
        </r>
        <r>
          <rPr>
            <sz val="8"/>
            <rFont val="Tahoma"/>
            <family val="2"/>
          </rPr>
          <t xml:space="preserve">
LAY SO TANG
</t>
        </r>
      </text>
    </comment>
    <comment ref="D120" authorId="0">
      <text>
        <r>
          <rPr>
            <b/>
            <sz val="8"/>
            <rFont val="Tahoma"/>
            <family val="2"/>
          </rPr>
          <t>Nguyen Trong Khoa:</t>
        </r>
        <r>
          <rPr>
            <sz val="8"/>
            <rFont val="Tahoma"/>
            <family val="2"/>
          </rPr>
          <t xml:space="preserve">
LAY SO TANG
</t>
        </r>
      </text>
    </comment>
    <comment ref="E120" authorId="0">
      <text>
        <r>
          <rPr>
            <b/>
            <sz val="8"/>
            <rFont val="Tahoma"/>
            <family val="2"/>
          </rPr>
          <t>Nguyen Trong Khoa:</t>
        </r>
        <r>
          <rPr>
            <sz val="8"/>
            <rFont val="Tahoma"/>
            <family val="2"/>
          </rPr>
          <t xml:space="preserve">
LAY SO TANG
</t>
        </r>
      </text>
    </comment>
    <comment ref="F120" authorId="0">
      <text>
        <r>
          <rPr>
            <b/>
            <sz val="8"/>
            <rFont val="Tahoma"/>
            <family val="2"/>
          </rPr>
          <t>Nguyen Trong Khoa:</t>
        </r>
        <r>
          <rPr>
            <sz val="8"/>
            <rFont val="Tahoma"/>
            <family val="2"/>
          </rPr>
          <t xml:space="preserve">
LAY SO TANG
</t>
        </r>
      </text>
    </comment>
    <comment ref="D354" authorId="1">
      <text>
        <r>
          <rPr>
            <b/>
            <sz val="9"/>
            <rFont val="Tahoma"/>
            <family val="2"/>
          </rPr>
          <t>phuong.nguyenlan:</t>
        </r>
        <r>
          <rPr>
            <sz val="9"/>
            <rFont val="Tahoma"/>
            <family val="2"/>
          </rPr>
          <t xml:space="preserve">
</t>
        </r>
      </text>
    </comment>
  </commentList>
</comments>
</file>

<file path=xl/sharedStrings.xml><?xml version="1.0" encoding="utf-8"?>
<sst xmlns="http://schemas.openxmlformats.org/spreadsheetml/2006/main" count="1076" uniqueCount="872">
  <si>
    <t>Báo cáo tài chính</t>
  </si>
  <si>
    <t>Tel: .............       Fax: .............</t>
  </si>
  <si>
    <t>Mẫu số ......</t>
  </si>
  <si>
    <t>CK - BẢNG CÂN ĐỐI KẾ TOÁN</t>
  </si>
  <si>
    <t>Chỉ tiêu</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</si>
  <si>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</si>
  <si>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</si>
  <si>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</si>
  <si>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</si>
  <si>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</si>
  <si>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</si>
  <si>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</si>
  <si>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</si>
  <si>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</si>
  <si>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</si>
  <si>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</si>
  <si>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</si>
  <si>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</si>
  <si>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Đầu tư ngắn hạn của người ủy thác đầu tư</t>
  </si>
  <si>
    <t>122</t>
  </si>
  <si>
    <t>3.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</si>
  <si>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</si>
  <si>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</si>
  <si>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</si>
  <si>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</si>
  <si>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</si>
  <si>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</si>
  <si>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</si>
  <si>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</si>
  <si>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</si>
  <si>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</si>
  <si>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</si>
  <si>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</si>
  <si>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</si>
  <si>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</si>
  <si>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</si>
  <si>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</si>
  <si>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</si>
  <si>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</si>
  <si>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</si>
  <si>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</si>
  <si>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</si>
  <si>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</si>
  <si>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</si>
  <si>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</si>
  <si>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</si>
  <si>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</si>
  <si>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</si>
  <si>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</si>
  <si>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</si>
  <si>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</si>
  <si>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</si>
  <si>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</si>
  <si>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</si>
  <si>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</si>
  <si>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</si>
  <si>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</si>
  <si>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</si>
  <si>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</si>
  <si>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</si>
  <si>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</si>
  <si>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</si>
  <si>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</si>
  <si>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</si>
  <si>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</si>
  <si>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</si>
  <si>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</si>
  <si>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</si>
  <si>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</si>
  <si>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</si>
  <si>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</si>
  <si>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</si>
  <si>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</si>
  <si>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</si>
  <si>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</si>
  <si>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</si>
  <si>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</si>
  <si>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</si>
  <si>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</si>
  <si>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</si>
  <si>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</si>
  <si>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</si>
  <si>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</si>
  <si>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</si>
  <si>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</si>
  <si>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</si>
  <si>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</si>
  <si>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</si>
  <si>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</si>
  <si>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</si>
  <si>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</si>
  <si>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</si>
  <si>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</si>
  <si>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</si>
  <si>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</si>
  <si>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</si>
  <si>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</si>
  <si>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</si>
  <si>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</si>
  <si>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</si>
  <si>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</si>
  <si>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</si>
  <si>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</si>
  <si>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</si>
  <si>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</si>
  <si>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</si>
  <si>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</si>
  <si>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</si>
  <si>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</si>
  <si>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</si>
  <si>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</si>
  <si>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</si>
  <si>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</si>
  <si>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</si>
  <si>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</si>
  <si>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</si>
  <si>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</si>
  <si>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</si>
  <si>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</si>
  <si>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</si>
  <si>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</si>
  <si>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</si>
  <si>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</si>
  <si>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</si>
  <si>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</si>
  <si>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</si>
  <si>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</si>
  <si>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</si>
  <si>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</si>
  <si>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</si>
  <si>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</si>
  <si>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</si>
  <si>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</si>
  <si>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</si>
  <si>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</si>
  <si>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</si>
  <si>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</si>
  <si>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</si>
  <si>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</si>
  <si>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</si>
  <si>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</si>
  <si>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</si>
  <si>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</si>
  <si>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</si>
  <si>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</si>
  <si>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</si>
  <si>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</si>
  <si>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</si>
  <si>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</si>
  <si>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</si>
  <si>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</si>
  <si>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</si>
  <si>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</si>
  <si>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</si>
  <si>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</si>
  <si>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</si>
  <si>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</si>
  <si>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</si>
  <si>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</si>
  <si>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</si>
  <si>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</si>
  <si>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</si>
  <si>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</si>
  <si>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</si>
  <si>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</si>
  <si>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</si>
  <si>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</si>
  <si>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</si>
  <si>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</si>
  <si>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</si>
  <si>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</si>
  <si>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</si>
  <si>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</si>
  <si>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</si>
  <si>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</si>
  <si>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</si>
  <si>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</si>
  <si>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11. Vốn nhận ủy thác đầu tư dài hạn</t>
  </si>
  <si>
    <t>341</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</si>
  <si>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</si>
  <si>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</si>
  <si>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</si>
  <si>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</si>
  <si>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</si>
  <si>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</si>
  <si>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</si>
  <si>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</si>
  <si>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</si>
  <si>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</si>
  <si>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</si>
  <si>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</si>
  <si>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</si>
  <si>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</si>
  <si>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</si>
  <si>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</si>
  <si>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</si>
  <si>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</si>
  <si>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</si>
  <si>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</si>
  <si>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</si>
  <si>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</si>
  <si>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</si>
  <si>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</si>
  <si>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</si>
  <si>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</si>
  <si>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</si>
  <si>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</si>
  <si>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</si>
  <si>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</si>
  <si>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TỔNG CỘNG NGUỒN VỐN</t>
  </si>
  <si>
    <t>440</t>
  </si>
  <si>
    <t>CÁC CHỈ TIÊU NGOÀI BẢNG</t>
  </si>
  <si>
    <t>1. Tài sản cố định thuê ngoài</t>
  </si>
  <si>
    <t>001</t>
  </si>
  <si>
    <t>2. Vật tư, chứng chỉ có giá nhận giữ hộ</t>
  </si>
  <si>
    <t>002</t>
  </si>
  <si>
    <t>3. Tài sản nhận ký cược</t>
  </si>
  <si>
    <t>003</t>
  </si>
  <si>
    <t>4. Nợ khó đòi đã xử lý</t>
  </si>
  <si>
    <t>004</t>
  </si>
  <si>
    <t>5. Ngoại tệ các loại</t>
  </si>
  <si>
    <t>005</t>
  </si>
  <si>
    <t>6. Chứng khoán lưu ký</t>
  </si>
  <si>
    <t>006</t>
  </si>
  <si>
    <t>6.1. Chứng khoán giao dịch</t>
  </si>
  <si>
    <t>007</t>
  </si>
  <si>
    <t>6.1.1. Chứng khoán giao dịch của thành viên lưu ký</t>
  </si>
  <si>
    <t>008</t>
  </si>
  <si>
    <t>6.1.2. Chứng khoán giao dịch của khách hàng trong nước</t>
  </si>
  <si>
    <t>009</t>
  </si>
  <si>
    <t>6.1.3. Chứng khoán giao dịch của khách hàng nước ngoài</t>
  </si>
  <si>
    <t>010</t>
  </si>
  <si>
    <t>6.1.4. Chứng khoán giao dịch của tổ chức khác</t>
  </si>
  <si>
    <t>011</t>
  </si>
  <si>
    <t>6.2. Chứng khoán tạm ngừng giao dịch</t>
  </si>
  <si>
    <t>012</t>
  </si>
  <si>
    <t>6.2.1. Chứng khoán tạm ngừng giao dịch của thành viên lưu ký</t>
  </si>
  <si>
    <t>013</t>
  </si>
  <si>
    <t>6.2.2. Chứng khoán tạm ngừng giao dịch của khách hàng trong nước</t>
  </si>
  <si>
    <t>014</t>
  </si>
  <si>
    <t>6.2.3. Chứng khoán tạm ngừng giao dịch của khách hàng nước ngoài</t>
  </si>
  <si>
    <t>015</t>
  </si>
  <si>
    <t>6.2.4. Chứng khoán tạm ngừng giao dịch của tổ chức khác</t>
  </si>
  <si>
    <t>016</t>
  </si>
  <si>
    <t>6.3. Chứng khoán cầm cố</t>
  </si>
  <si>
    <t>017</t>
  </si>
  <si>
    <t>6.3.1. Chứng khoán cầm cố của thành viên lưu ký</t>
  </si>
  <si>
    <t>018</t>
  </si>
  <si>
    <t>6.3.2. Chứng khoán cầm cố của khách hàng trong nước</t>
  </si>
  <si>
    <t>019</t>
  </si>
  <si>
    <t>6.3.3. Chứng khoán cầm cố của khách hàng nước ngoài</t>
  </si>
  <si>
    <t>020</t>
  </si>
  <si>
    <t>6.3.4. Chứng khoán cầm cố của tổ chức khác</t>
  </si>
  <si>
    <t>021</t>
  </si>
  <si>
    <t>6.4. Chứng khoán tạm giữ</t>
  </si>
  <si>
    <t>022</t>
  </si>
  <si>
    <t>6.4.1. Chứng khoán tạm giữ của thành viên lưu ký</t>
  </si>
  <si>
    <t>023</t>
  </si>
  <si>
    <t>6.4.2. Chứng khoán tạm giữ của khách hàng trong nước</t>
  </si>
  <si>
    <t>024</t>
  </si>
  <si>
    <t>6.4.3. Chứng khoán tạm giữ của khách hàng nước ngoài</t>
  </si>
  <si>
    <t>025</t>
  </si>
  <si>
    <t>6.4.4. Chứng khoán tạm giữ của tổ chức khác</t>
  </si>
  <si>
    <t>026</t>
  </si>
  <si>
    <t>6.5. Chứng khoán chờ thanh toán</t>
  </si>
  <si>
    <t>027</t>
  </si>
  <si>
    <t>6.5.1. Chứng khoán chờ thanh toán của thành viên lưu ký</t>
  </si>
  <si>
    <t>028</t>
  </si>
  <si>
    <t>6.5.2. Chứng khoán chờ thanh toán của khách hàng trong nước</t>
  </si>
  <si>
    <t>029</t>
  </si>
  <si>
    <t>6.5.3. Chứng khoán chờ thanh toán của khách hàng nước ngoài</t>
  </si>
  <si>
    <t>030</t>
  </si>
  <si>
    <t>6.5.4. Chứng khoán chờ thanh toán của tổ chức khác</t>
  </si>
  <si>
    <t>031</t>
  </si>
  <si>
    <t>6.6. Chứng khoán phong tỏa chờ rút</t>
  </si>
  <si>
    <t>032</t>
  </si>
  <si>
    <t>6.6.1. Chứng khoán phong tỏa chờ rút của thành viên lưu ký</t>
  </si>
  <si>
    <t>033</t>
  </si>
  <si>
    <t>6.6.2. Chứng khoán phong tỏa chờ rút của khách hàng trong nước</t>
  </si>
  <si>
    <t>034</t>
  </si>
  <si>
    <t>6.6.3. Chứng khoán phong tỏa chờ rút của khách hàng nước ngoài</t>
  </si>
  <si>
    <t>035</t>
  </si>
  <si>
    <t>6.6.4. Chứng khoán phong tỏa chờ rút của tổ chức khác</t>
  </si>
  <si>
    <t>036</t>
  </si>
  <si>
    <t>6.7. Chứng khoán chờ giao dịch</t>
  </si>
  <si>
    <t>037</t>
  </si>
  <si>
    <t>6.7.1. Chứng khoán chờ giao dịch của thành viên lưu ký</t>
  </si>
  <si>
    <t>038</t>
  </si>
  <si>
    <t>6.7.2. Chứng khoán chờ giao dịch của khách hàng trong nước</t>
  </si>
  <si>
    <t>039</t>
  </si>
  <si>
    <t>6.7.3. Chứng khoán chờ giao dịch của khách hàng nước ngoài</t>
  </si>
  <si>
    <t>040</t>
  </si>
  <si>
    <t>6.7.4. Chứng khoán chờ giao dịch của tổ chức khác</t>
  </si>
  <si>
    <t>041</t>
  </si>
  <si>
    <t>6.8. Chứng khoán ký quỹ đảm bảo khoản vay</t>
  </si>
  <si>
    <t>042</t>
  </si>
  <si>
    <t>6.8.1. Chứng khoán ký quỹ đảm bảo khoản vay của thành viên lưu ký</t>
  </si>
  <si>
    <t>043</t>
  </si>
  <si>
    <t>6.8.2. Chứng khoán ký quỹ đảm bảo khoản vay của khách hàng trong nước</t>
  </si>
  <si>
    <t>044</t>
  </si>
  <si>
    <t>6.8.3. Chứng khoán ký quỹ đảm bảo khoản vay của khách hàng nước ngoài</t>
  </si>
  <si>
    <t>045</t>
  </si>
  <si>
    <t>6.8.4. Chứng khoán ký quỹ đảm bảo khoản vay của tổ chức khác</t>
  </si>
  <si>
    <t>046</t>
  </si>
  <si>
    <t>6.9. Chứng khoán sửa lỗi giao dịch</t>
  </si>
  <si>
    <t>047</t>
  </si>
  <si>
    <t>7. Chứng khoán lưu ký công ty đại chúng chưa niêm yết</t>
  </si>
  <si>
    <t>050</t>
  </si>
  <si>
    <t>7.1. Chứng khoán giao dịch</t>
  </si>
  <si>
    <t>051</t>
  </si>
  <si>
    <t>7.1.1. Chứng khoán giao dịch của thành viên lưu ký</t>
  </si>
  <si>
    <t>052</t>
  </si>
  <si>
    <t>7.1.2. Chứng khoán giao dịch của khách hàng trong nước</t>
  </si>
  <si>
    <t>053</t>
  </si>
  <si>
    <t>7.1.3. Chứng khoán giao dịch của khách hàng nước ngoài</t>
  </si>
  <si>
    <t>054</t>
  </si>
  <si>
    <t>7.1.4. Chứng khoán giao dịch của tổ chức khác</t>
  </si>
  <si>
    <t>055</t>
  </si>
  <si>
    <t>7.2. Chứng khoán tạm ngừng giao dịch</t>
  </si>
  <si>
    <t>056</t>
  </si>
  <si>
    <t>7.2.1. Chứng khoán tạm ngừng giao dịch của thành viên lưu ký</t>
  </si>
  <si>
    <t>057</t>
  </si>
  <si>
    <t>7.2.2. Chứng khoán tạm ngừng giao dịch của khách hàng trong nước</t>
  </si>
  <si>
    <t>058</t>
  </si>
  <si>
    <t>7.2.3. Chứng khoán tạm ngừng giao dịch của khách hàng nước ngoài</t>
  </si>
  <si>
    <t>059</t>
  </si>
  <si>
    <t>7.2.4. Chứng khoán tạm ngừng giao dịch của tổ chức khác</t>
  </si>
  <si>
    <t>060</t>
  </si>
  <si>
    <t>7.3.  Chứng khoán cầm cố</t>
  </si>
  <si>
    <t>061</t>
  </si>
  <si>
    <t>7.3.1. Chứng khoán cầm cố của thành viên lưu ký</t>
  </si>
  <si>
    <t>062</t>
  </si>
  <si>
    <t>7.3.2. Chứng khoán cầm cố của khách hàng trong nước</t>
  </si>
  <si>
    <t>063</t>
  </si>
  <si>
    <t>7.3.3. Chứng khoán cầm cố của khách hàng nước ngoài</t>
  </si>
  <si>
    <t>064</t>
  </si>
  <si>
    <t>7.3.4. Chứng khoán cầm cố của tổ chức khác</t>
  </si>
  <si>
    <t>065</t>
  </si>
  <si>
    <t>7.4. Chứng khoán tạm giữ</t>
  </si>
  <si>
    <t>066</t>
  </si>
  <si>
    <t>7.4.1. Chứng khoán tạm giữ của thành viên lưu ký</t>
  </si>
  <si>
    <t>067</t>
  </si>
  <si>
    <t>7.4.2. Chứng khoán tạm giữ của khách hàng trong nước</t>
  </si>
  <si>
    <t>068</t>
  </si>
  <si>
    <t>7.4.3. Chứng khoán tạm giữ của khách hàng nước ngoài</t>
  </si>
  <si>
    <t>069</t>
  </si>
  <si>
    <t>7.4.4. Chứng khoán tạm giữ của tổ chức khác</t>
  </si>
  <si>
    <t>070</t>
  </si>
  <si>
    <t>7.5. Chứng khoán chờ thanh toán</t>
  </si>
  <si>
    <t>071</t>
  </si>
  <si>
    <t>7.5.1. Chứng khoán chờ thanh toán của thành viên lưu ký</t>
  </si>
  <si>
    <t>072</t>
  </si>
  <si>
    <t>7.5.2. Chứng khoán chờ thanh toán của khách hàng trong nước</t>
  </si>
  <si>
    <t>073</t>
  </si>
  <si>
    <t>7.5.3. Chứng khoán chờ thanh toán của khách hàng nước ngoài</t>
  </si>
  <si>
    <t>074</t>
  </si>
  <si>
    <t>7.5.4. Chứng khoán chờ thanh toán của tổ chức khác</t>
  </si>
  <si>
    <t>075</t>
  </si>
  <si>
    <t>7.6. Chứng khoán phong tỏa chờ rút</t>
  </si>
  <si>
    <t>076</t>
  </si>
  <si>
    <t>7.6.1. Chứng khoán phong tỏa chờ rút của thành viên lưu ký</t>
  </si>
  <si>
    <t>077</t>
  </si>
  <si>
    <t>7.6.2. Chứng khoán phong tỏa chờ rút của khách hàng trong nước</t>
  </si>
  <si>
    <t>078</t>
  </si>
  <si>
    <t>7.6.3. Chứng khoán phong tỏa chờ rút của khách hàng nước ngoài</t>
  </si>
  <si>
    <t>079</t>
  </si>
  <si>
    <t>7.6.4. Chứng khoán phong tỏa chờ rút của tổ chức khác</t>
  </si>
  <si>
    <t>080</t>
  </si>
  <si>
    <t>7.7. Chứng khoán sửa lỗi giao dịch</t>
  </si>
  <si>
    <t>081</t>
  </si>
  <si>
    <t>8. Chứng khoán chưa lưu ký của khách hàng</t>
  </si>
  <si>
    <t>082</t>
  </si>
  <si>
    <t>9. Chứng khoán chưa lưu ký của công ty chứng khoán</t>
  </si>
  <si>
    <t>083</t>
  </si>
  <si>
    <t>10. Chứng khoán nhận ủy thác đấu giá</t>
  </si>
  <si>
    <t>084</t>
  </si>
  <si>
    <t>CÔNG TY: CỔ PHẦN CHỨNG KHOÁN SAIGONBANK BERJAYA</t>
  </si>
  <si>
    <t>Địa chỉ: Lầu 5&amp;6, 2C Phó Đức Chính, P.NTB, Quận 1, TP.HCM</t>
  </si>
  <si>
    <t>Mã
 chỉ tiêu</t>
  </si>
  <si>
    <t>Thuyết
 minh</t>
  </si>
  <si>
    <t>Cao Thị Bảo Lê</t>
  </si>
  <si>
    <t>Yei Pheck Joo</t>
  </si>
  <si>
    <t>Tổng Giám Đốc</t>
  </si>
  <si>
    <t xml:space="preserve">Người lập                                                        </t>
  </si>
  <si>
    <t xml:space="preserve"> Kế toán trưởng</t>
  </si>
  <si>
    <t xml:space="preserve">Nguyễn Lan Phương                       </t>
  </si>
  <si>
    <t>Số cuối Quý</t>
  </si>
  <si>
    <t>Q4 năm 2015</t>
  </si>
  <si>
    <t>Số đầu Năm</t>
  </si>
  <si>
    <t>Công Ty CP Chứng Khoán Saigonbank Berjaya</t>
  </si>
  <si>
    <t>Maãu soá B09 - CTCK</t>
  </si>
  <si>
    <t>Địa chỉ:  Lầu5, 2C Phó Đức Chính, Q1, TP.HCM</t>
  </si>
  <si>
    <t>Ban haønh theo T.Tö soá 95/2008/TT-BTC</t>
  </si>
  <si>
    <t>Điện thoại: 3914 3399 Fax: 3914 3388</t>
  </si>
  <si>
    <t xml:space="preserve">ngaøy 24 thaùng 10 naêm 2008  cuûa Boä Taøi chính </t>
  </si>
  <si>
    <t>BAÛN THUYEÁT MINH BAÙO CAÙO TAØI CHÍNH</t>
  </si>
  <si>
    <t>Thaùng 10-12</t>
  </si>
  <si>
    <t>Naêm 2015</t>
  </si>
  <si>
    <t>I. Đặc điểm hoạt động của công ty</t>
  </si>
  <si>
    <t>1 - Hình thức sở hữu vốn:</t>
  </si>
  <si>
    <t>Công ty Cổ Phần</t>
  </si>
  <si>
    <t>2 - Lĩnh vực kinh doanh:</t>
  </si>
  <si>
    <t>Chứng khóan</t>
  </si>
  <si>
    <t>3 - Tổng số công nhân viên và người lao động:</t>
  </si>
  <si>
    <t>4 - Đặc điểm hoạt động của doanh nghiệp trong năm tài chính có ảnh hưởng đến Báo cáo tài chính: không</t>
  </si>
  <si>
    <t>II. Kỳ kế toán, đơn vị tiền tệ sử dụng trong kế toán</t>
  </si>
  <si>
    <t xml:space="preserve">1 - Kỳ kế toán năm (bắt đầu từ ngày 1/1/2015 kết thúc vào ngày 31/12/2015) </t>
  </si>
  <si>
    <t>2 - Đơn vị tiền tệ sử dụng trong kế toán :</t>
  </si>
  <si>
    <t>VNĐ</t>
  </si>
  <si>
    <t>III. Chuẩn mực và chế độ kế toán áp dụng</t>
  </si>
  <si>
    <t>1 - Chế độ kế toán áp dụng : Thông tư 95/2008/TT-BTC</t>
  </si>
  <si>
    <t>2 - Tuyên bố về việc tuân thủ chuẩn mực kế toán và chế độ kế toán: Báo cáo tài chính được lập và trình bày phù hợp với các chuẩn mực và chế độ kế tóan việt nam</t>
  </si>
  <si>
    <t>3 - Hình thức kế toán áp dụng: Kế toán trên máy vi tính, Công ty sử dụng phần mềm kế tóan Sunsystem</t>
  </si>
  <si>
    <t>IV. Các chính sách kế toán áp dụng</t>
  </si>
  <si>
    <t>1- Nguyên tắc ghi nhận các khoản tiền và các khoản tương đương tiền.: Các nghiệp vụ kinh tế được ghi nhận và lập báo cáo theo đơn vị tiền tệ sử dụng trong kế tóan</t>
  </si>
  <si>
    <t xml:space="preserve">Phương pháp chuyển đổi các đồng tiền khác ra đồng tiền sử dụng trong kế toán: tỷ giá thực tế </t>
  </si>
  <si>
    <t>2- Nguyên tắc ghi nhận và khấu hao TSCĐ</t>
  </si>
  <si>
    <t>- Nguyên tắc ghi nhận TSCĐ (hữu hình, vô hình, thuê tài chính): Ghi nhận theo nguyên giá. Trong bảng cân đối kế tóan được phản ánh theo 3 chỉ tiêu: Nguyên giá, hao mòn lũy kế, giá trị còn lại</t>
  </si>
  <si>
    <t>- Phương pháp khấu hao TSCĐ (hữu hình, vô hình, thuê tài chính): Phương pháp đường thẳng</t>
  </si>
  <si>
    <t>3- Nguyên tắc ghi nhận các khoản đầu tư tài chính: theo quy định của Bộ tài chính</t>
  </si>
  <si>
    <t>- Các khoản đầu tư vào công ty con;</t>
  </si>
  <si>
    <t>- Các khoản vốn góp liên doanh;</t>
  </si>
  <si>
    <t>- Các khoản đầu tư chứng khoán;</t>
  </si>
  <si>
    <t>- Các khoản đầu tư ngắn hạn, dài hạn khác;</t>
  </si>
  <si>
    <t>- Phương pháp lập dự phòng giảm giá đầu tư ngắn hạn, dài hạn.</t>
  </si>
  <si>
    <t>4- Nguyên tắc ghi nhận và vốn hóa các khoản chi phí khác:</t>
  </si>
  <si>
    <t>- Chi phí trả trước: Gồm các khỏan chi phí trước khi thành lập: được phân bổ 1 năm. Và các khỏan kết chuyển công cụ dụng cụ (không đủ tiêu chuẩn ghi nhận là TSCĐ): được phân bổ theo thời gian sử dụng của tài sản…Các khỏan chi phí trả trước 1 năm: đặt báo, tạp chí, tin tức...</t>
  </si>
  <si>
    <t>- Chi phí khác;</t>
  </si>
  <si>
    <t>- Phương pháp phân bổ chi phí trả trước:</t>
  </si>
  <si>
    <t>Phương pháp đường thẳng</t>
  </si>
  <si>
    <t>5- Nguyên tắc ghi nhận chi phí phải trả.: Ghi nhận 1 số khỏan chi phí chưa chi bang tien mat vào kỳ: điện thọai, điện nước,…Cơ sở để ghi nhận là chi phí của những tháng trước liền kề</t>
  </si>
  <si>
    <t>6- Nguyên tắc và phương pháp ghi nhận các khoản dự phòng phải trả: chưa lập dự phòng giảm giá đầu tư ngắn hạn</t>
  </si>
  <si>
    <t>7- Nguyên tắc ghi nhận vốn chủ sở hữu:</t>
  </si>
  <si>
    <t>Ghi nhận theo số vốn thực góp</t>
  </si>
  <si>
    <t>- Nguyên tắc ghi nhận vốn đầu tư của chủ sở hữu, thặng dư vốn cổ phần, vốn khác của chủ sở hữu.</t>
  </si>
  <si>
    <t>- Nguyên tắc ghi nhận chênh lệch đánh giá lại tài sản.</t>
  </si>
  <si>
    <t>- Nguyên tắc ghi nhận chênh lệch tỷ giá.</t>
  </si>
  <si>
    <t>- Nguyên tắc ghi nhận lợi nhuận chưa phân phối.: lợi nhuận sau thuế chưa phân phối phản ánh trên bảng cân đối kế tóan là số lợi nhuận của doanh nghiệp từ các họat động của doanh nhgiệp sau khi trừ chi phí thuế thu nhập doanh nghiệp của năm nay</t>
  </si>
  <si>
    <t>8- Nguyên tắc và phương pháp ghi nhận doanh thu: Ghi nhận doanh thu cung cấp dịch vụ…tuân thủ theo chuẩn mực kế tóan Việt Nam</t>
  </si>
  <si>
    <t>9- Nguyên tắc và phương pháp ghi nhận chi phí thuế thu nhập doanh nghiệp hiện hành, chi phí thuế thu nhập doanh nghiệp hoãn lại: Chi phí thuế thu nhập doanh nghiệp hiện hành được xác định trên cơ sở thu nhập chịu thuế và thuế suất thuế TNDN trong năm hiện hành. Chi phí thuế thu nhập doanh nghiệp hõan lại được xác định trên cơ sở số chênh lệc tạm thời được khấu trừ, số chênh lệc tạm thời chịu thuế và thuế suất thuế TNDN</t>
  </si>
  <si>
    <t>10- Các nghiệp vụ dự phòng rủi ro hối đoái: không phát sinh</t>
  </si>
  <si>
    <r>
      <t xml:space="preserve">V. Thông tin bổ sung cho các khoản mục trình bày trong Bảng Cân đối kế toán </t>
    </r>
    <r>
      <rPr>
        <i/>
        <sz val="12"/>
        <rFont val="Times New Roman"/>
        <family val="1"/>
      </rPr>
      <t xml:space="preserve">                                                                                        </t>
    </r>
  </si>
  <si>
    <t xml:space="preserve">                                                                                              (Đơn vị tính: VND)</t>
  </si>
  <si>
    <t>01.Tiền và tương đương tiền</t>
  </si>
  <si>
    <t>Cuối kỳ</t>
  </si>
  <si>
    <t>Đầu kỳ</t>
  </si>
  <si>
    <r>
      <t xml:space="preserve">   - </t>
    </r>
    <r>
      <rPr>
        <sz val="12"/>
        <rFont val="Times New Roman"/>
        <family val="1"/>
      </rPr>
      <t>Tiền mặt</t>
    </r>
  </si>
  <si>
    <t>&lt;&lt;1111..1111zz</t>
  </si>
  <si>
    <t xml:space="preserve">   - Tiền gửi ngân hàng</t>
  </si>
  <si>
    <t>&lt;&lt;112..112zz</t>
  </si>
  <si>
    <t xml:space="preserve">   - Các khoản tương đương tiền</t>
  </si>
  <si>
    <t>&lt;&lt;113..113zz</t>
  </si>
  <si>
    <t xml:space="preserve">   - Tiền gửi về bán chứng khoán bảo lãnh phát hành</t>
  </si>
  <si>
    <t>&lt;&lt;114</t>
  </si>
  <si>
    <t xml:space="preserve">   - Tiền gửi thanh toán bù trừ giao dịch CK</t>
  </si>
  <si>
    <t>&lt;&lt;114..118zz</t>
  </si>
  <si>
    <t>Cộng</t>
  </si>
  <si>
    <t>02. Hàng tồn kho</t>
  </si>
  <si>
    <t xml:space="preserve">-         - Nguyên liệu, vật liệu </t>
  </si>
  <si>
    <t>&lt;&lt;151..152</t>
  </si>
  <si>
    <t xml:space="preserve">          - Công cụ, dụng cụ </t>
  </si>
  <si>
    <t>&lt;&lt;153..153zz</t>
  </si>
  <si>
    <r>
      <t xml:space="preserve">   </t>
    </r>
    <r>
      <rPr>
        <i/>
        <sz val="12"/>
        <rFont val="Times New Roman"/>
        <family val="1"/>
      </rPr>
      <t>* Thuyết minh số liệu và giải trình khác (nếu có).....................................................</t>
    </r>
  </si>
  <si>
    <t xml:space="preserve">03. Giá trị khối lượng giao dịch thực hiện trong kỳ: </t>
  </si>
  <si>
    <t>GIÁ TRỊ KHỐI LƯỢNG GIAO DỊCH THỰC HIỆN TRONG THÁNG 10-12/2015</t>
  </si>
  <si>
    <t>CHỈ TIÊU</t>
  </si>
  <si>
    <t xml:space="preserve"> Khối lượng giao dịch thực hiện trong kỳ </t>
  </si>
  <si>
    <t xml:space="preserve"> Giá trị khối lượng giao dịch thực hiện trong kỳ </t>
  </si>
  <si>
    <t>a) Của công ty chứng khoán</t>
  </si>
  <si>
    <t>  - Cổ phiếu</t>
  </si>
  <si>
    <t>  - Trái phiếu</t>
  </si>
  <si>
    <t>  - Chứng khoán khác</t>
  </si>
  <si>
    <r>
      <t>b)</t>
    </r>
    <r>
      <rPr>
        <b/>
        <sz val="7"/>
        <color indexed="63"/>
        <rFont val="Times New Roman"/>
        <family val="1"/>
      </rPr>
      <t xml:space="preserve">     </t>
    </r>
    <r>
      <rPr>
        <b/>
        <sz val="12"/>
        <color indexed="63"/>
        <rFont val="Times New Roman"/>
        <family val="1"/>
      </rPr>
      <t>Của nhà đầu tư</t>
    </r>
  </si>
  <si>
    <t> - Cổ phiếu</t>
  </si>
  <si>
    <t> - Trái phiếu</t>
  </si>
  <si>
    <t> - Chứng khoán khác</t>
  </si>
  <si>
    <t>Tổng cộng</t>
  </si>
  <si>
    <t>04. Tình hình đầu tư tài chính</t>
  </si>
  <si>
    <t>Số lượng</t>
  </si>
  <si>
    <t>Giá trị theo</t>
  </si>
  <si>
    <t>So với giá thị trường</t>
  </si>
  <si>
    <t xml:space="preserve">Tổng giá trị </t>
  </si>
  <si>
    <t xml:space="preserve">Ghi </t>
  </si>
  <si>
    <t>sổ kế toán</t>
  </si>
  <si>
    <t>theo giá</t>
  </si>
  <si>
    <t>chú</t>
  </si>
  <si>
    <t>Tăng</t>
  </si>
  <si>
    <t>Giảm</t>
  </si>
  <si>
    <t>thị trường</t>
  </si>
  <si>
    <t>I. Chứng khoán thương mại</t>
  </si>
  <si>
    <t>&lt;&lt;1211..1218zz</t>
  </si>
  <si>
    <t xml:space="preserve">II. Chứng khoán đầu tư </t>
  </si>
  <si>
    <t>-Chứng khoán sẵn sàng để bán</t>
  </si>
  <si>
    <t>&lt;&lt;2241..2241zz</t>
  </si>
  <si>
    <t>-Chứng khoán nắm giữ đến ngày đáo hạn</t>
  </si>
  <si>
    <t>&lt;&lt;2242..2242zz</t>
  </si>
  <si>
    <t>III. Đầu tư góp vốn</t>
  </si>
  <si>
    <t>- Đầu tư vào công ty con</t>
  </si>
  <si>
    <t>&lt;&lt;221..221zz</t>
  </si>
  <si>
    <t>-Vốn góp liên doanh, liên kết</t>
  </si>
  <si>
    <t>&lt;&lt;222..223zz</t>
  </si>
  <si>
    <t>IV. Đầu tư tài chính khác: ngắn hạn</t>
  </si>
  <si>
    <t>&lt;&lt;128..128zz</t>
  </si>
  <si>
    <t xml:space="preserve">      Đầu tư tài chính khác: dài hạn</t>
  </si>
  <si>
    <t>&lt;&lt;225..228zz</t>
  </si>
  <si>
    <t>05. Tình hình tăng, giảm tài sản cố định hữu hình:</t>
  </si>
  <si>
    <t>&lt;&lt;</t>
  </si>
  <si>
    <t>Nhà cửa, vật kiến trúc</t>
  </si>
  <si>
    <t>Trang thiết bị văn phòng</t>
  </si>
  <si>
    <t>Phương tiện vận tải, truyền dẫn</t>
  </si>
  <si>
    <t xml:space="preserve">Đồ nội thất văn </t>
  </si>
  <si>
    <t>Thiết bị công nghệ thông tin</t>
  </si>
  <si>
    <t>Khoản mục</t>
  </si>
  <si>
    <t>phòng</t>
  </si>
  <si>
    <t xml:space="preserve">    Nguyên giá TSCĐ hữu hình</t>
  </si>
  <si>
    <t>Số dư đầu kỳ</t>
  </si>
  <si>
    <t>- Mua trong kỳ</t>
  </si>
  <si>
    <t>- Đầu tư XDCB hoàn thành</t>
  </si>
  <si>
    <t>- Tăng khác</t>
  </si>
  <si>
    <t>- Chuyển sang bất động sản đầu tư</t>
  </si>
  <si>
    <t>(...)</t>
  </si>
  <si>
    <t>- Thanh lý, nhượng bán</t>
  </si>
  <si>
    <t>- Giảm khác</t>
  </si>
  <si>
    <t>Số dư cuối kỳ</t>
  </si>
  <si>
    <t xml:space="preserve">   Giá trị hao mòn lũy kế</t>
  </si>
  <si>
    <t>- Khấu hao trong kỳ</t>
  </si>
  <si>
    <t xml:space="preserve">   Giá trị còn lại của TSCĐ hữu hình</t>
  </si>
  <si>
    <t>- Tại ngày đầu kỳ</t>
  </si>
  <si>
    <t>- Tại ngày cuối kỳ</t>
  </si>
  <si>
    <t xml:space="preserve"> - Giá trị còn lại cuối năm của TSCĐ hữu hình đã dùng để thế chấp, cầm cố đảm bảo các khoản vay: Không phát sinh</t>
  </si>
  <si>
    <t xml:space="preserve">  - Nguyên giá TSCĐ cuối năm  đã khấu hao hết nhưng vẫn còn sử dụng: Không phát sinh</t>
  </si>
  <si>
    <t xml:space="preserve">  - Nguyên giá TSCĐ cuối năm chờ thanh lý: Không phát sinh</t>
  </si>
  <si>
    <t xml:space="preserve">  - Các cam kết về việc mua, bán TSCĐ hữu hình có giá trị lớn trong tương lai: Không phát sinh</t>
  </si>
  <si>
    <t xml:space="preserve">  - Các thay đổi khác về TSCĐ hữu hình: Không phát sinh</t>
  </si>
  <si>
    <t>06. Tình hình tăng, giảm  TSCĐ vô hình</t>
  </si>
  <si>
    <t xml:space="preserve">Quyền </t>
  </si>
  <si>
    <t xml:space="preserve">Quyền phát </t>
  </si>
  <si>
    <t xml:space="preserve">Bản quyền, bằng </t>
  </si>
  <si>
    <t>Bản quyền phần mềm</t>
  </si>
  <si>
    <t>TSCĐ vô hình khác</t>
  </si>
  <si>
    <t>sử dụng đất</t>
  </si>
  <si>
    <t>hành</t>
  </si>
  <si>
    <t>sáng chế</t>
  </si>
  <si>
    <t>...</t>
  </si>
  <si>
    <t>Nguyên giá TSCĐ vô hình</t>
  </si>
  <si>
    <t>- Tạo ra từ nội bộ doanh nghiệp</t>
  </si>
  <si>
    <t>- Tăng do hợp nhất kinh doanh</t>
  </si>
  <si>
    <t>(…)</t>
  </si>
  <si>
    <t xml:space="preserve">  Giá trị hao mòn lũy kế</t>
  </si>
  <si>
    <t>Số dư cuối năm</t>
  </si>
  <si>
    <t xml:space="preserve">  Giá trị còn lại của TSCĐ vô hình</t>
  </si>
  <si>
    <t xml:space="preserve">* Thuyết minh số liệu và giải trình khác: </t>
  </si>
  <si>
    <t xml:space="preserve">07. Chi phí trả trước </t>
  </si>
  <si>
    <t>- Chi phí trả trước về thuê hoạt động TSCĐ</t>
  </si>
  <si>
    <t>- Chi phí thành lập doanh nghiệp</t>
  </si>
  <si>
    <t>&lt;&lt;142101..142102</t>
  </si>
  <si>
    <t>- Chi phí nghiên cứu có giá trị lớn</t>
  </si>
  <si>
    <t>- Chi phí cho giai đoạn triển khai không đủ tiêu chuẩn ghi nhận là TSCĐ vô hình</t>
  </si>
  <si>
    <t>- Chi phí trích trước khác: ngắn hạn</t>
  </si>
  <si>
    <t>&lt;&lt;142103..142zz,</t>
  </si>
  <si>
    <t>- Chi phí trích trước khác dài hạn</t>
  </si>
  <si>
    <t>&lt;&lt;242201,242..242zz</t>
  </si>
  <si>
    <t xml:space="preserve">                                             Cộng</t>
  </si>
  <si>
    <t>- Chi phi trích trước khác ngắn hạn: trả trước thuê văn phòng, mua bản tin…dưới 1 năm</t>
  </si>
  <si>
    <t>- Chi phí trích trước khác dài hạn bao gồm sửa văn phòng và thiết bị văn phòng không đủ tiêu chuẩn ghi nhận như tài sản cố định.</t>
  </si>
  <si>
    <t>08. Thuế và các khoản phải nộp nhà nước</t>
  </si>
  <si>
    <t>- Thuế giá trị gia tăng</t>
  </si>
  <si>
    <t>&lt;&lt;333111..333121</t>
  </si>
  <si>
    <t>- Thuế tiêu thụ đặc biệt</t>
  </si>
  <si>
    <t>- Thuế xuất, nhập khẩu</t>
  </si>
  <si>
    <t>- Thuế thu nhập doanh nghiệp</t>
  </si>
  <si>
    <t>&lt;&lt;3334..3334z</t>
  </si>
  <si>
    <t>- Thuế thu nhập cá nhân</t>
  </si>
  <si>
    <t>&lt;&lt;3335..3335z</t>
  </si>
  <si>
    <t>- Thuế nhà đất và tiền thuê đất</t>
  </si>
  <si>
    <t>&lt;&lt;3337..3337zz</t>
  </si>
  <si>
    <t>- Các loại thuế khác: thuế nhà thầu</t>
  </si>
  <si>
    <t>&lt;&lt;3338..3338zz</t>
  </si>
  <si>
    <t>- Các khoản phí, lệ phí và các khoản phải nộp khác</t>
  </si>
  <si>
    <t>&lt;&lt;3339..3339zz</t>
  </si>
  <si>
    <t xml:space="preserve">                             Cộng</t>
  </si>
  <si>
    <t>09. Tài sản thuế thu nhập hoãn lại và thuế thu nhập hoãn lại phải trả</t>
  </si>
  <si>
    <t xml:space="preserve"> a. Tài sản thuế thu nhập hoãn lại:</t>
  </si>
  <si>
    <t xml:space="preserve">- Tài sản thuế thu nhập hoãn lại liên quan đến </t>
  </si>
  <si>
    <t xml:space="preserve">    khoản chênh lệch tạm thời được khấu trừ</t>
  </si>
  <si>
    <t xml:space="preserve">    khoản lỗ tính thuế chưa sử dụng</t>
  </si>
  <si>
    <t xml:space="preserve">   khoản ưu đãi tính thuế chưa sử dụng</t>
  </si>
  <si>
    <t xml:space="preserve">- Khoản hoàn nhập tài sản thuế thu nhập hoãn lại </t>
  </si>
  <si>
    <t xml:space="preserve">   đã được ghi nhận từ các năm trước</t>
  </si>
  <si>
    <r>
      <t xml:space="preserve"> </t>
    </r>
    <r>
      <rPr>
        <b/>
        <sz val="12"/>
        <rFont val="Times New Roman"/>
        <family val="1"/>
      </rPr>
      <t xml:space="preserve">Tài sản thuế thu nhập hoãn lại </t>
    </r>
  </si>
  <si>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</si>
  <si>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</si>
  <si>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</si>
  <si>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</si>
  <si>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r>
      <t>10.</t>
    </r>
    <r>
      <rPr>
        <b/>
        <sz val="12"/>
        <rFont val="Times New Roman"/>
        <family val="1"/>
      </rPr>
      <t>Tiền nộp</t>
    </r>
    <r>
      <rPr>
        <b/>
        <sz val="12"/>
        <rFont val=".VnTime"/>
        <family val="2"/>
      </rPr>
      <t xml:space="preserve"> Quü hç trî thanh to¸n:</t>
    </r>
  </si>
  <si>
    <t>- Tiền nộp ban đầu</t>
  </si>
  <si>
    <t>&lt;&lt;245101</t>
  </si>
  <si>
    <t>- Tiền nộp bổ sung</t>
  </si>
  <si>
    <t>&lt;&lt;2452..2452zz</t>
  </si>
  <si>
    <t>- Tiền lãi phân bổ trong năm</t>
  </si>
  <si>
    <t>&lt;&lt;2453..2453zz</t>
  </si>
  <si>
    <t>11. C¸c kho¶n ph¶i thu:</t>
  </si>
  <si>
    <t>1. Trả trước cho người bán</t>
  </si>
  <si>
    <t>&lt;&lt;DS…DSzz</t>
  </si>
  <si>
    <r>
      <t>2. Phải thu</t>
    </r>
    <r>
      <rPr>
        <sz val="12"/>
        <rFont val=".VnTime"/>
        <family val="2"/>
      </rPr>
      <t xml:space="preserve"> </t>
    </r>
    <r>
      <rPr>
        <sz val="12"/>
        <rFont val="Times New Roman"/>
        <family val="1"/>
      </rPr>
      <t>hoạt động giao dịch chứng khoán</t>
    </r>
  </si>
  <si>
    <r>
      <t xml:space="preserve">- </t>
    </r>
    <r>
      <rPr>
        <i/>
        <sz val="12"/>
        <rFont val="Times New Roman"/>
        <family val="1"/>
      </rPr>
      <t>Ph</t>
    </r>
    <r>
      <rPr>
        <i/>
        <sz val="12"/>
        <rFont val=".VnTime"/>
        <family val="2"/>
      </rPr>
      <t>¶</t>
    </r>
    <r>
      <rPr>
        <i/>
        <sz val="12"/>
        <rFont val="Times New Roman"/>
        <family val="1"/>
      </rPr>
      <t xml:space="preserve">i thu </t>
    </r>
    <r>
      <rPr>
        <i/>
        <sz val="12"/>
        <rFont val=".VnTime"/>
        <family val="2"/>
      </rPr>
      <t>cña</t>
    </r>
    <r>
      <rPr>
        <i/>
        <sz val="12"/>
        <rFont val="Times New Roman"/>
        <family val="1"/>
      </rPr>
      <t xml:space="preserve"> Sở (Trung tâm) GDCK</t>
    </r>
  </si>
  <si>
    <t>&lt;&lt;135101</t>
  </si>
  <si>
    <r>
      <t xml:space="preserve">- Ph¶i thu </t>
    </r>
    <r>
      <rPr>
        <i/>
        <sz val="12"/>
        <rFont val="Times New Roman"/>
        <family val="1"/>
      </rPr>
      <t>khách hàng về giao dịch chứng khoán</t>
    </r>
  </si>
  <si>
    <t>&lt;&lt;135201</t>
  </si>
  <si>
    <t>- Ph¶i thu tæ chøc ph¸t hµnh (b¶o l·nh ph¸t hµnh) chøng kho¸n</t>
  </si>
  <si>
    <t>&lt;&lt;135301</t>
  </si>
  <si>
    <r>
      <t xml:space="preserve">- </t>
    </r>
    <r>
      <rPr>
        <i/>
        <sz val="12"/>
        <rFont val="Times New Roman"/>
        <family val="1"/>
      </rPr>
      <t>Phải thu Trung tâm lưu ký chứng khoán</t>
    </r>
  </si>
  <si>
    <t>&lt;&lt;135501</t>
  </si>
  <si>
    <t>- Phải thu thành viên khác</t>
  </si>
  <si>
    <t>&lt;&lt;135801</t>
  </si>
  <si>
    <t>3. ThuÕ GTGT ®­îc khÊu trõ</t>
  </si>
  <si>
    <t>&lt;&lt;133..133zz</t>
  </si>
  <si>
    <t>4. Ph¶i thu néi bé</t>
  </si>
  <si>
    <t>&lt;&lt;136..136zz</t>
  </si>
  <si>
    <t>5. Ph¶i thu kh¸c</t>
  </si>
  <si>
    <t>&lt;&lt;138..138zz</t>
  </si>
  <si>
    <t>Tam ung nhan vien</t>
  </si>
  <si>
    <t>&lt;&lt;141..141zz</t>
  </si>
  <si>
    <t>The chap, ky cuoc, quy ngan han</t>
  </si>
  <si>
    <t>&lt;&lt;144..144zz</t>
  </si>
  <si>
    <t>The chap, ky cuoc, quy dai han</t>
  </si>
  <si>
    <t>&lt;&lt;244..244zz</t>
  </si>
  <si>
    <t>Tæng céng:</t>
  </si>
  <si>
    <t>Trong đó:</t>
  </si>
  <si>
    <t>- Số phải thu bằng ngọai tệ (qui ra USD): không phát sinh</t>
  </si>
  <si>
    <t>- Lý do tranh chấp, mất khả năng thanh tóan: không phát sinh</t>
  </si>
  <si>
    <t>Khỏan phải thu khác là: lãi suất tiền gửi ngân hàng dài hạn sẽ phải thu hồi, công ty đã trích trước và ghi nhân doanh thu hàng tháng, hoạt động hỗ trợ khách hàng ….</t>
  </si>
  <si>
    <r>
      <t>12</t>
    </r>
    <r>
      <rPr>
        <b/>
        <sz val="12"/>
        <rFont val="Times New Roman"/>
        <family val="1"/>
      </rPr>
      <t>. Chi phí phải trả:</t>
    </r>
  </si>
  <si>
    <t>- Trích trước chi phí tiền lương trong thời gian nghỉ phép</t>
  </si>
  <si>
    <t>- Chi phí sửa chữa lớn TSCĐ</t>
  </si>
  <si>
    <t xml:space="preserve">- Chi phí trong thời gian ngừng kinh doanh  </t>
  </si>
  <si>
    <t>- Chi phí duy trì hoạt động</t>
  </si>
  <si>
    <t>13. Các khoản phải trả, phải nộp ngắn hạn khác:</t>
  </si>
  <si>
    <t xml:space="preserve">- Tài sản thừa chờ giải quyết </t>
  </si>
  <si>
    <t>&lt;&lt;3381..3381zz</t>
  </si>
  <si>
    <t xml:space="preserve">- Kinh phí công đoàn </t>
  </si>
  <si>
    <t>&lt;&lt;3382..3382zz</t>
  </si>
  <si>
    <t xml:space="preserve">- Bảo hiểm xã hội </t>
  </si>
  <si>
    <t>&lt;&lt;3383..3383zz</t>
  </si>
  <si>
    <t>- Bảo hiểm y tế</t>
  </si>
  <si>
    <t>&lt;&lt;3384..3384zz</t>
  </si>
  <si>
    <t>- Bảo hiểm thất nghiệp</t>
  </si>
  <si>
    <t>&lt;&lt;3385..3385zz</t>
  </si>
  <si>
    <t>- Doanh thu chưa thực hiện</t>
  </si>
  <si>
    <t>- Các khoản phải trả, phải nộp khác</t>
  </si>
  <si>
    <t xml:space="preserve">&lt;&lt;3386..338zz, </t>
  </si>
  <si>
    <t>-  Phải trả nhân viên</t>
  </si>
  <si>
    <t>&lt;&lt;334..334zz</t>
  </si>
  <si>
    <t>- Thanh toán bù trừ giao dịch chứng khóan</t>
  </si>
  <si>
    <t>&lt;&lt;321..321zz</t>
  </si>
  <si>
    <t>- Phải trả hộ cổ tức, gốc và lãi trái phiếu</t>
  </si>
  <si>
    <t>&lt;&lt;322..322zz</t>
  </si>
  <si>
    <t>- Phải trả họat động giao dịch chứng khóan</t>
  </si>
  <si>
    <t>&lt;&lt;325..325zz</t>
  </si>
  <si>
    <t>- Phai tra to chuc phat hanh chung khoan</t>
  </si>
  <si>
    <t>&lt;&lt;327..327zz</t>
  </si>
  <si>
    <t>- Phải trả, tạm ứng cho nhà cung cấp</t>
  </si>
  <si>
    <t>&lt;&lt;CS..CSzz</t>
  </si>
  <si>
    <t>14. Phải trả dài hạn nội bộ:</t>
  </si>
  <si>
    <t>- Vay dài hạn nội bộ</t>
  </si>
  <si>
    <t>- ...</t>
  </si>
  <si>
    <t>- Phải trả dài hạn nội bộ khác</t>
  </si>
  <si>
    <t>15. Vay và nợ ngắn hạn:</t>
  </si>
  <si>
    <t>Vay thấu chi ngân hàng An Bình</t>
  </si>
  <si>
    <t>Vay công ty Inter Pacific Securities Sdn Bhd</t>
  </si>
  <si>
    <t xml:space="preserve">Vay Ngân Hàng Maybank </t>
  </si>
  <si>
    <t xml:space="preserve">     - Các khoản nợ thuê tài chính: không phát sinh</t>
  </si>
  <si>
    <t>Thời hạn</t>
  </si>
  <si>
    <t>Năm nay</t>
  </si>
  <si>
    <t>Năm trước</t>
  </si>
  <si>
    <t>Tổng khoản</t>
  </si>
  <si>
    <t xml:space="preserve">Trả tiền </t>
  </si>
  <si>
    <t xml:space="preserve">Trả nợ </t>
  </si>
  <si>
    <t xml:space="preserve">Tổng khoản </t>
  </si>
  <si>
    <t xml:space="preserve"> thanh toán tiền </t>
  </si>
  <si>
    <t>lãi thuê</t>
  </si>
  <si>
    <t>gốc</t>
  </si>
  <si>
    <t>thanh toán tiền thuê tài chính</t>
  </si>
  <si>
    <t>thuê tài chính</t>
  </si>
  <si>
    <t>Từ 1 năm</t>
  </si>
  <si>
    <t xml:space="preserve"> trở xuống</t>
  </si>
  <si>
    <t>Trên 1 năm đến 5 năm</t>
  </si>
  <si>
    <t>Trên 5 năm</t>
  </si>
  <si>
    <t>16. Tình hình tăng, giảm nguồn vốn chủ sở hữu:</t>
  </si>
  <si>
    <t>ChØ tiªu</t>
  </si>
  <si>
    <t>Sè ®Çu kỳ</t>
  </si>
  <si>
    <t>T¨ng trong kỳ</t>
  </si>
  <si>
    <t>Gi¶m trong kỳ</t>
  </si>
  <si>
    <t>Sè cuèi kỳ</t>
  </si>
  <si>
    <t>A</t>
  </si>
  <si>
    <t>I - Vốn chủ sở hữu</t>
  </si>
  <si>
    <t>&lt;&lt;411101</t>
  </si>
  <si>
    <t>4. Cổ phiếu quỹ (*)</t>
  </si>
  <si>
    <t>&lt;&lt;419101</t>
  </si>
  <si>
    <t xml:space="preserve">7. Quỹ đầu tư phát triển </t>
  </si>
  <si>
    <t>&lt;&lt;414101</t>
  </si>
  <si>
    <t>&lt;&lt;418101</t>
  </si>
  <si>
    <t xml:space="preserve">9. Quỹ khác thuộc vốn chủ sở hữu </t>
  </si>
  <si>
    <t>&lt;&lt;415101,418110</t>
  </si>
  <si>
    <t>&lt;&lt;421110</t>
  </si>
  <si>
    <t>11. Qũy khen thưởng, phúc lợi</t>
  </si>
  <si>
    <t>&lt;&lt;431101</t>
  </si>
  <si>
    <t>* Lý do tăng, giảm: Loi nhuan sau thue chua phan phoi tang trong thang</t>
  </si>
  <si>
    <t xml:space="preserve">VI. Thông tin bổ sung cho các khoản mục trình bày trong Báo cáo kết quả hoạt động kinh doanh </t>
  </si>
  <si>
    <t>(Đơn vị tính.........)</t>
  </si>
  <si>
    <t>1- Chi phí thuế thu nhập doanh nghiệp hiện hành (Mã số 51)</t>
  </si>
  <si>
    <t>Kỳ này</t>
  </si>
  <si>
    <t>Kỳ trước</t>
  </si>
  <si>
    <t>-  Chi phí thuế thu nhập doanh nghiệp tính trên thu nhập chịu thuế năm hiện hành</t>
  </si>
  <si>
    <t>&lt;&lt;821110</t>
  </si>
  <si>
    <t>- Điều chỉnh chi phí thuế thu nhập doanh nghiệp của các năm   trước vào chi phí thuế thu nhập hiện hành năm nay</t>
  </si>
  <si>
    <t xml:space="preserve">- Tổng chi phí thuế thu nhập doanh nghiệp hiện hành </t>
  </si>
  <si>
    <t>2-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</si>
  <si>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</si>
  <si>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</si>
  <si>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</si>
  <si>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</si>
  <si>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Thu nhập thuế thu nhập doanh nghiệp hoãn lại phát sinh từ việc hoàn nhập thuế thu nhập hoãn lại phải trả</t>
  </si>
  <si>
    <t>- Tổng chi phí thuế thu nhập doanh nghiệp hoãn lại</t>
  </si>
  <si>
    <t xml:space="preserve">VII. Thông tin bổ sung cho các khoản mục trong Báo cáo lưu chuyển tiền tệ </t>
  </si>
  <si>
    <t>1. Thông tin về các giao dịch không bằng tiền phát sinh trong năm báo cáo:</t>
  </si>
  <si>
    <t xml:space="preserve">- Việc mua tài sản bằng cách nhận các khoản nợ liên quan trực tiếp hoặc thông qua nghiệp vụ cho thuê tài chính; </t>
  </si>
  <si>
    <t>- Việc chuyển nợ thành vốn chủ sở hữu.</t>
  </si>
  <si>
    <r>
      <t>2. Các khoản tiền và tương đương tiền doanh nghiệp nắm giữ nhưng không được sử</t>
    </r>
    <r>
      <rPr>
        <b/>
        <i/>
        <sz val="12"/>
        <rFont val="Times New Roman"/>
        <family val="1"/>
      </rPr>
      <t xml:space="preserve"> </t>
    </r>
    <r>
      <rPr>
        <b/>
        <sz val="12"/>
        <rFont val="Times New Roman"/>
        <family val="1"/>
      </rPr>
      <t>dụng: 324</t>
    </r>
  </si>
  <si>
    <t>- Các khoản tiền nhận ký quỹ, ký cược ngan han:</t>
  </si>
  <si>
    <t>&lt;&lt;324..324zz</t>
  </si>
  <si>
    <t>- Các khoản tiền nhận ký quỹ, ký cược dai han:</t>
  </si>
  <si>
    <t>&lt;&lt;344..344zz</t>
  </si>
  <si>
    <t>- Các khoản khác...</t>
  </si>
  <si>
    <t>VIII- Những thông tin khác</t>
  </si>
  <si>
    <t>1- Thông tin về các bên liên quan: Không phát sinh</t>
  </si>
  <si>
    <t>2- Thông tin so sánh (những thay đổi về thông tin trong báo cáo tài chính của các niên độ kế toán trước): không phát sinh</t>
  </si>
  <si>
    <t>3- Những thông tin khác. (3) không phát sinh</t>
  </si>
  <si>
    <t>Laäp ngaøy 12/01/2016</t>
  </si>
  <si>
    <t xml:space="preserve">  Người lập                                                 Kế toán trưởng                                                  </t>
  </si>
  <si>
    <t xml:space="preserve"> Tổng Giám Đốc</t>
  </si>
  <si>
    <t xml:space="preserve">(Kyù, hoï teân)                                              (Kyù, hoï teân)                                </t>
  </si>
  <si>
    <t xml:space="preserve"> (Kyù, hoï teân, ñoùng daáu)</t>
  </si>
  <si>
    <t>Nguyễn Lan Phương                                             Cao Thị Bảo Lê</t>
  </si>
  <si>
    <t>Quý 4 năm tài chính 2015</t>
  </si>
  <si>
    <t>CK - BÁO CÁO KẾT QUẢ KINH DOANH - QUÝ 04.2015</t>
  </si>
  <si>
    <t>Mã chỉ tiêu</t>
  </si>
  <si>
    <t>Thuyết 
minh</t>
  </si>
  <si>
    <t>Quý năm nay</t>
  </si>
  <si>
    <t>Quý năm trước</t>
  </si>
  <si>
    <t>Lũy kế từ đầu năm đến
 cuối quý này(Năm nay)</t>
  </si>
  <si>
    <t>Lũy kế từ đầu năm đến cuối quý này(Năm trước)</t>
  </si>
  <si>
    <t xml:space="preserve">1. Doanh thu </t>
  </si>
  <si>
    <t>01</t>
  </si>
  <si>
    <t xml:space="preserve">     - Doanh thu hoạt động môi giới chứng khoán</t>
  </si>
  <si>
    <t>01.1</t>
  </si>
  <si>
    <t xml:space="preserve">     - Doanh thu hoạt động đầu tư chứng khoán, góp vốn</t>
  </si>
  <si>
    <t>01.2</t>
  </si>
  <si>
    <t xml:space="preserve">     - Doanh thu bảo lãnh phát hành chứng khoán</t>
  </si>
  <si>
    <t>01.3</t>
  </si>
  <si>
    <t xml:space="preserve">     - Doanh thu đại lý phát hành chứng khoán</t>
  </si>
  <si>
    <t>01.4</t>
  </si>
  <si>
    <t xml:space="preserve">     - Doanh thu hoạt động tư vấn</t>
  </si>
  <si>
    <t>01.5</t>
  </si>
  <si>
    <t xml:space="preserve">     - Doanh thu lưu ký chứng khoán</t>
  </si>
  <si>
    <t>01.6</t>
  </si>
  <si>
    <t xml:space="preserve">     - Doanh thu hoạt động ủy thác đấu giá</t>
  </si>
  <si>
    <t>01.7</t>
  </si>
  <si>
    <t xml:space="preserve">     - Doanh thu cho thuê sử dụng tài sản</t>
  </si>
  <si>
    <t>01.8</t>
  </si>
  <si>
    <t xml:space="preserve">     - Doanh thu khác</t>
  </si>
  <si>
    <t>01.9</t>
  </si>
  <si>
    <t>2. Các khoản giảm trừ doanh thu</t>
  </si>
  <si>
    <t>02</t>
  </si>
  <si>
    <t>3. Doanh thu thuần về hoạt động kinh doanh</t>
  </si>
  <si>
    <t>10</t>
  </si>
  <si>
    <t>4. Chi phí hoạt động kinh doanh</t>
  </si>
  <si>
    <t>11</t>
  </si>
  <si>
    <t>5. Lợi nhuận gộp của hoạt động kinh doanh</t>
  </si>
  <si>
    <t>20</t>
  </si>
  <si>
    <t>6. Chi phí quản lý doanh nghiệp</t>
  </si>
  <si>
    <t>25</t>
  </si>
  <si>
    <t>7. Lợi nhuận thuần từ hoạt động kinh doanh</t>
  </si>
  <si>
    <t>30</t>
  </si>
  <si>
    <t>8. Thu nhập khác</t>
  </si>
  <si>
    <t>31</t>
  </si>
  <si>
    <t>9. Chi phí khác</t>
  </si>
  <si>
    <t>32</t>
  </si>
  <si>
    <t>10. Lợi nhuận khác</t>
  </si>
  <si>
    <t>40</t>
  </si>
  <si>
    <t>11. Lợi nhuận từ các công ty liên kết</t>
  </si>
  <si>
    <t>45</t>
  </si>
  <si>
    <t>12. Tổng lợi nhuận kế toán trước thuế</t>
  </si>
  <si>
    <t>50</t>
  </si>
  <si>
    <t>13. Chi phí thuế TNDN hiện hành</t>
  </si>
  <si>
    <t>51</t>
  </si>
  <si>
    <t>14. Chi phí thuế TNDN hoãn lại</t>
  </si>
  <si>
    <t>52</t>
  </si>
  <si>
    <t>15. Lợi nhuận sau thuế thu nhập doanh nghiệp</t>
  </si>
  <si>
    <t>60</t>
  </si>
  <si>
    <t>15.1. Lợi nhuận sau thuế của cổ đông thiểu số</t>
  </si>
  <si>
    <t>61</t>
  </si>
  <si>
    <t>15.2. Lợi nhuận sau thuế của cổ đông công ty mẹ</t>
  </si>
  <si>
    <t>62</t>
  </si>
  <si>
    <t>16. Lãi cơ bản trên cổ phiếu(*)</t>
  </si>
  <si>
    <t>70</t>
  </si>
  <si>
    <t>Quý 4  năm 2015</t>
  </si>
  <si>
    <t>CK - BÁO CÁO LƯU CHUYỂN TIỀN TỆ - QUÝ 04 - PPGT</t>
  </si>
  <si>
    <t>Lũy kế từ đầu năm đến 
cuối quý này(Năm nay)</t>
  </si>
  <si>
    <t>Lũy kế từ đầu năm đến
 cuối quý này(Năm trước)</t>
  </si>
  <si>
    <t>I. Lưu chuyển tiền từ hoạt động kinh doanh</t>
  </si>
  <si>
    <t>1. Lợi nhuận trước thuế</t>
  </si>
  <si>
    <t>2. Điều chỉnh cho các khoản</t>
  </si>
  <si>
    <t>- Khấu hao TSCĐ</t>
  </si>
  <si>
    <t>- Các khoản dự phòng</t>
  </si>
  <si>
    <t>03</t>
  </si>
  <si>
    <t>- Lãi, lỗ chênh lệch tỷ giá hối đoái chưa thực hiện</t>
  </si>
  <si>
    <t>04</t>
  </si>
  <si>
    <t>- Lãi, lỗ từ hoạt động đầu tư</t>
  </si>
  <si>
    <t>05</t>
  </si>
  <si>
    <t xml:space="preserve">- Chi phí lãi vay </t>
  </si>
  <si>
    <t>06</t>
  </si>
  <si>
    <t>3. Lợi nhuận từ hoạt động kinh doanh trước thay đổi vốn  lưu động</t>
  </si>
  <si>
    <t>08</t>
  </si>
  <si>
    <t>- Tăng, giảm các khoản phải thu</t>
  </si>
  <si>
    <t>09</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</si>
  <si>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</si>
  <si>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</si>
  <si>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</si>
  <si>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</si>
  <si>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</si>
  <si>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</si>
  <si>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</si>
  <si>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</si>
  <si>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</si>
  <si>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</si>
  <si>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</si>
  <si>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</si>
  <si>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</si>
  <si>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</si>
  <si>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</si>
  <si>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</si>
  <si>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</si>
  <si>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</si>
  <si>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</si>
  <si>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</si>
  <si>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</si>
  <si>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</si>
  <si>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</si>
  <si>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</si>
  <si>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</si>
  <si>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</si>
  <si>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</si>
  <si>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</si>
  <si>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</si>
  <si>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 nhận góp vốn từ cổ đông thiểu số</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</si>
  <si>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</si>
  <si>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</si>
  <si>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</si>
  <si>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</si>
  <si>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</si>
  <si>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</si>
  <si>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</si>
  <si>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</si>
  <si>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</si>
  <si>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</si>
  <si>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</si>
  <si>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</si>
  <si>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</si>
  <si>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</si>
  <si>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Nguyễn Lan Phương                      </t>
  </si>
  <si>
    <t xml:space="preserve"> Cao Thị Bảo Lê</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</si>
</sst>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quot;_&quot;"/>
    <numFmt numFmtId="171" formatCode="_(* #,##0.000_);_(* \(#,##0.000\);_(* &quot;-&quot;??_);_(@_)"/>
  </numFmts>
  <fonts count="78">
    <font>
      <sz val="10"/>
      <name val="Arial"/>
      <family val="0"/>
    </font>
    <font>
      <b/>
      <sz val="9"/>
      <name val="Arial"/>
      <family val="2"/>
    </font>
    <font>
      <sz val="9"/>
      <name val="Arial"/>
      <family val="2"/>
    </font>
    <font>
      <b/>
      <sz val="13"/>
      <name val="Arial"/>
      <family val="2"/>
    </font>
    <font>
      <b/>
      <u val="single"/>
      <sz val="9"/>
      <name val="Arial"/>
      <family val="2"/>
    </font>
    <font>
      <b/>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RG Lucida"/>
      <family val="2"/>
    </font>
    <font>
      <b/>
      <sz val="8"/>
      <name val="TRG Lucida"/>
      <family val="2"/>
    </font>
    <font>
      <sz val="10"/>
      <name val="Times New Roman"/>
      <family val="1"/>
    </font>
    <font>
      <b/>
      <i/>
      <sz val="10"/>
      <name val="Times New Roman"/>
      <family val="1"/>
    </font>
    <font>
      <sz val="8"/>
      <name val="TRG Lucida"/>
      <family val="2"/>
    </font>
    <font>
      <sz val="10"/>
      <name val="Calibri"/>
      <family val="2"/>
    </font>
    <font>
      <b/>
      <sz val="12"/>
      <name val="Times New Roman"/>
      <family val="1"/>
    </font>
    <font>
      <sz val="11"/>
      <name val="Calibri"/>
      <family val="2"/>
    </font>
    <font>
      <b/>
      <sz val="18"/>
      <name val="TRG Lucida"/>
      <family val="2"/>
    </font>
    <font>
      <sz val="10"/>
      <name val="TRG Lucida"/>
      <family val="2"/>
    </font>
    <font>
      <sz val="12"/>
      <name val="Times New Roman"/>
      <family val="1"/>
    </font>
    <font>
      <i/>
      <sz val="12"/>
      <name val="Times New Roman"/>
      <family val="1"/>
    </font>
    <font>
      <b/>
      <sz val="11"/>
      <name val="Times New Roman"/>
      <family val="1"/>
    </font>
    <font>
      <b/>
      <sz val="11"/>
      <color indexed="8"/>
      <name val="Times New Roman"/>
      <family val="1"/>
    </font>
    <font>
      <b/>
      <sz val="12"/>
      <color indexed="8"/>
      <name val="Times New Roman"/>
      <family val="1"/>
    </font>
    <font>
      <sz val="12"/>
      <color indexed="8"/>
      <name val="Times New Roman"/>
      <family val="1"/>
    </font>
    <font>
      <b/>
      <sz val="7"/>
      <color indexed="63"/>
      <name val="Times New Roman"/>
      <family val="1"/>
    </font>
    <font>
      <b/>
      <sz val="12"/>
      <color indexed="63"/>
      <name val="Times New Roman"/>
      <family val="1"/>
    </font>
    <font>
      <b/>
      <sz val="12"/>
      <color indexed="10"/>
      <name val="Times New Roman"/>
      <family val="1"/>
    </font>
    <font>
      <sz val="12"/>
      <color indexed="10"/>
      <name val="Times New Roman"/>
      <family val="1"/>
    </font>
    <font>
      <sz val="12"/>
      <name val=".VnTime"/>
      <family val="2"/>
    </font>
    <font>
      <b/>
      <i/>
      <sz val="12"/>
      <name val="Times New Roman"/>
      <family val="1"/>
    </font>
    <font>
      <u val="singleAccounting"/>
      <sz val="12"/>
      <name val="Times New Roman"/>
      <family val="1"/>
    </font>
    <font>
      <b/>
      <sz val="12"/>
      <name val=".VnTime"/>
      <family val="2"/>
    </font>
    <font>
      <i/>
      <sz val="12"/>
      <name val=".VnTime"/>
      <family val="2"/>
    </font>
    <font>
      <b/>
      <sz val="11"/>
      <name val="Calibri"/>
      <family val="2"/>
    </font>
    <font>
      <i/>
      <sz val="10"/>
      <name val="TRG Lucida"/>
      <family val="2"/>
    </font>
    <font>
      <b/>
      <sz val="9"/>
      <name val="Tahoma"/>
      <family val="2"/>
    </font>
    <font>
      <sz val="9"/>
      <name val="Tahoma"/>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right/>
      <top style="thin">
        <color indexed="54"/>
      </top>
      <bottom/>
    </border>
    <border>
      <left/>
      <right/>
      <top/>
      <bottom style="thin"/>
    </border>
    <border>
      <left style="medium"/>
      <right style="medium"/>
      <top style="medium"/>
      <bottom style="medium"/>
    </border>
    <border>
      <left/>
      <right style="medium"/>
      <top style="medium"/>
      <bottom style="medium"/>
    </border>
    <border>
      <left style="medium"/>
      <right style="medium"/>
      <top/>
      <bottom/>
    </border>
    <border>
      <left/>
      <right style="medium"/>
      <top/>
      <bottom/>
    </border>
    <border>
      <left style="medium"/>
      <right/>
      <top/>
      <bottom/>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style="medium"/>
      <right/>
      <top style="medium"/>
      <bottom/>
    </border>
    <border>
      <left style="medium"/>
      <right/>
      <top/>
      <bottom style="medium"/>
    </border>
    <border>
      <left/>
      <right/>
      <top/>
      <bottom style="medium"/>
    </border>
    <border>
      <left style="medium"/>
      <right style="medium"/>
      <top style="hair"/>
      <bottom style="hair"/>
    </border>
    <border>
      <left style="medium"/>
      <right/>
      <top style="hair"/>
      <bottom style="hair"/>
    </border>
    <border>
      <left/>
      <right style="medium"/>
      <top style="hair"/>
      <bottom style="hair"/>
    </border>
    <border>
      <left style="medium"/>
      <right style="medium"/>
      <top/>
      <bottom style="thin"/>
    </border>
    <border>
      <left/>
      <right style="medium"/>
      <top/>
      <bottom style="thin"/>
    </border>
    <border>
      <left/>
      <right/>
      <top style="medium"/>
      <bottom/>
    </border>
    <border>
      <left/>
      <right/>
      <top style="thin"/>
      <bottom/>
    </border>
    <border>
      <left style="medium"/>
      <right/>
      <top style="medium"/>
      <bottom style="medium"/>
    </border>
    <border>
      <left/>
      <right/>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51">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0" xfId="0" applyFont="1" applyFill="1" applyAlignment="1">
      <alignment/>
    </xf>
    <xf numFmtId="165" fontId="1" fillId="0" borderId="0" xfId="42" applyNumberFormat="1" applyFont="1" applyFill="1" applyAlignment="1">
      <alignment/>
    </xf>
    <xf numFmtId="0" fontId="1" fillId="0" borderId="0" xfId="0" applyFont="1" applyFill="1" applyAlignment="1">
      <alignment/>
    </xf>
    <xf numFmtId="0" fontId="1" fillId="0" borderId="12" xfId="0" applyFont="1" applyFill="1" applyBorder="1" applyAlignment="1">
      <alignment horizontal="center" vertical="center"/>
    </xf>
    <xf numFmtId="165" fontId="1" fillId="0" borderId="11" xfId="42" applyNumberFormat="1" applyFont="1" applyFill="1" applyBorder="1" applyAlignment="1">
      <alignment/>
    </xf>
    <xf numFmtId="165" fontId="1" fillId="0" borderId="10" xfId="42" applyNumberFormat="1" applyFont="1" applyFill="1" applyBorder="1" applyAlignment="1">
      <alignment/>
    </xf>
    <xf numFmtId="165" fontId="2" fillId="0" borderId="10" xfId="42" applyNumberFormat="1" applyFont="1" applyFill="1" applyBorder="1" applyAlignment="1">
      <alignment/>
    </xf>
    <xf numFmtId="165" fontId="1" fillId="0" borderId="10" xfId="42" applyNumberFormat="1" applyFont="1" applyFill="1" applyBorder="1" applyAlignment="1">
      <alignment/>
    </xf>
    <xf numFmtId="165" fontId="2" fillId="0" borderId="10" xfId="42" applyNumberFormat="1" applyFont="1" applyFill="1" applyBorder="1" applyAlignment="1">
      <alignment/>
    </xf>
    <xf numFmtId="0" fontId="1" fillId="0" borderId="10" xfId="0" applyFont="1" applyFill="1" applyBorder="1" applyAlignment="1">
      <alignment/>
    </xf>
    <xf numFmtId="0" fontId="2" fillId="0" borderId="10" xfId="0" applyFont="1" applyFill="1" applyBorder="1" applyAlignment="1">
      <alignment/>
    </xf>
    <xf numFmtId="165" fontId="1" fillId="0" borderId="10" xfId="0" applyNumberFormat="1" applyFont="1" applyFill="1" applyBorder="1" applyAlignment="1">
      <alignment/>
    </xf>
    <xf numFmtId="0" fontId="1" fillId="0" borderId="0" xfId="0" applyFont="1" applyFill="1" applyAlignment="1">
      <alignment vertical="center"/>
    </xf>
    <xf numFmtId="37" fontId="5" fillId="0" borderId="0" xfId="0" applyNumberFormat="1" applyFont="1" applyFill="1" applyAlignment="1">
      <alignment/>
    </xf>
    <xf numFmtId="0" fontId="5" fillId="0" borderId="0" xfId="0" applyFont="1" applyFill="1" applyAlignment="1">
      <alignment/>
    </xf>
    <xf numFmtId="165" fontId="1" fillId="0" borderId="0" xfId="0" applyNumberFormat="1" applyFont="1" applyAlignment="1">
      <alignment/>
    </xf>
    <xf numFmtId="165" fontId="1" fillId="0" borderId="0" xfId="0" applyNumberFormat="1" applyFont="1" applyFill="1" applyAlignment="1">
      <alignment/>
    </xf>
    <xf numFmtId="165" fontId="1" fillId="0" borderId="12" xfId="0" applyNumberFormat="1" applyFont="1" applyFill="1" applyBorder="1" applyAlignment="1">
      <alignment horizontal="center" vertical="center"/>
    </xf>
    <xf numFmtId="165" fontId="2" fillId="0" borderId="10" xfId="0" applyNumberFormat="1" applyFont="1" applyFill="1" applyBorder="1" applyAlignment="1">
      <alignment/>
    </xf>
    <xf numFmtId="165" fontId="1"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0" fontId="4" fillId="0" borderId="0" xfId="0" applyFont="1" applyBorder="1"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5" fillId="0" borderId="0" xfId="0" applyFont="1" applyFill="1" applyBorder="1" applyAlignment="1">
      <alignment vertical="top" wrapText="1"/>
    </xf>
    <xf numFmtId="0" fontId="25" fillId="0" borderId="13" xfId="0" applyFont="1" applyFill="1" applyBorder="1" applyAlignment="1">
      <alignment vertical="top" wrapText="1"/>
    </xf>
    <xf numFmtId="0" fontId="26" fillId="0" borderId="0" xfId="0" applyFont="1" applyFill="1" applyBorder="1" applyAlignment="1">
      <alignment horizontal="center" vertical="top" wrapText="1"/>
    </xf>
    <xf numFmtId="0" fontId="27" fillId="0" borderId="0" xfId="0" applyFont="1" applyFill="1" applyAlignment="1">
      <alignment/>
    </xf>
    <xf numFmtId="0" fontId="28" fillId="0" borderId="0" xfId="0" applyFont="1" applyFill="1" applyAlignment="1">
      <alignment vertical="top"/>
    </xf>
    <xf numFmtId="0" fontId="25" fillId="0" borderId="0" xfId="0" applyFont="1" applyFill="1" applyAlignment="1">
      <alignment vertical="top" wrapText="1"/>
    </xf>
    <xf numFmtId="0" fontId="29" fillId="0" borderId="0" xfId="0" applyFont="1" applyFill="1" applyAlignment="1">
      <alignment horizontal="center" vertical="top" wrapText="1"/>
    </xf>
    <xf numFmtId="0" fontId="30" fillId="0" borderId="0" xfId="0" applyFont="1" applyFill="1" applyAlignment="1">
      <alignment/>
    </xf>
    <xf numFmtId="0" fontId="31" fillId="0" borderId="0" xfId="0" applyFont="1" applyFill="1" applyAlignment="1">
      <alignment horizontal="center"/>
    </xf>
    <xf numFmtId="165" fontId="32" fillId="0" borderId="0" xfId="42" applyNumberFormat="1" applyFont="1" applyFill="1" applyAlignment="1">
      <alignment/>
    </xf>
    <xf numFmtId="0" fontId="32" fillId="0" borderId="0" xfId="0" applyFont="1" applyFill="1" applyAlignment="1">
      <alignment/>
    </xf>
    <xf numFmtId="0" fontId="33" fillId="0" borderId="0" xfId="0" applyFont="1" applyFill="1" applyAlignment="1">
      <alignment horizontal="center" wrapText="1"/>
    </xf>
    <xf numFmtId="0" fontId="33" fillId="0" borderId="0" xfId="0" applyFont="1" applyFill="1" applyAlignment="1">
      <alignment/>
    </xf>
    <xf numFmtId="49" fontId="34" fillId="0" borderId="0" xfId="0" applyNumberFormat="1"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applyAlignment="1" quotePrefix="1">
      <alignment horizontal="center"/>
    </xf>
    <xf numFmtId="0" fontId="34" fillId="0" borderId="0" xfId="0" applyFont="1" applyFill="1" applyBorder="1" applyAlignment="1">
      <alignment/>
    </xf>
    <xf numFmtId="0" fontId="31" fillId="0" borderId="0" xfId="0" applyFont="1" applyFill="1" applyAlignment="1">
      <alignment horizontal="justify"/>
    </xf>
    <xf numFmtId="0" fontId="35" fillId="0" borderId="0" xfId="0" applyFont="1" applyFill="1" applyAlignment="1">
      <alignment horizontal="justify"/>
    </xf>
    <xf numFmtId="0" fontId="35" fillId="0" borderId="0" xfId="0" applyFont="1" applyFill="1" applyAlignment="1">
      <alignment horizontal="right"/>
    </xf>
    <xf numFmtId="0" fontId="35" fillId="0" borderId="0" xfId="0" applyFont="1" applyFill="1" applyAlignment="1">
      <alignment/>
    </xf>
    <xf numFmtId="0" fontId="35" fillId="0" borderId="0" xfId="0" applyFont="1" applyFill="1" applyAlignment="1">
      <alignment horizontal="left" wrapText="1"/>
    </xf>
    <xf numFmtId="0" fontId="31" fillId="0" borderId="0" xfId="0" applyFont="1" applyFill="1" applyAlignment="1">
      <alignment horizontal="left"/>
    </xf>
    <xf numFmtId="0" fontId="31" fillId="0" borderId="0" xfId="0" applyFont="1" applyFill="1" applyAlignment="1">
      <alignment horizontal="left"/>
    </xf>
    <xf numFmtId="0" fontId="35" fillId="0" borderId="0" xfId="0" applyFont="1" applyFill="1" applyAlignment="1">
      <alignment horizontal="left"/>
    </xf>
    <xf numFmtId="0" fontId="35" fillId="0" borderId="0" xfId="0" applyFont="1" applyFill="1" applyAlignment="1">
      <alignment horizontal="left"/>
    </xf>
    <xf numFmtId="0" fontId="35" fillId="0" borderId="0" xfId="0" applyFont="1" applyFill="1" applyAlignment="1" quotePrefix="1">
      <alignment horizontal="left" wrapText="1"/>
    </xf>
    <xf numFmtId="0" fontId="35" fillId="0" borderId="0" xfId="0" applyFont="1" applyFill="1" applyAlignment="1" quotePrefix="1">
      <alignment horizontal="left"/>
    </xf>
    <xf numFmtId="0" fontId="35" fillId="0" borderId="0" xfId="0" applyFont="1" applyFill="1" applyAlignment="1" quotePrefix="1">
      <alignment horizontal="left"/>
    </xf>
    <xf numFmtId="0" fontId="35" fillId="0" borderId="0" xfId="0" applyFont="1" applyFill="1" applyAlignment="1">
      <alignment horizontal="justify" wrapText="1"/>
    </xf>
    <xf numFmtId="0" fontId="32" fillId="0" borderId="0" xfId="0" applyFont="1" applyFill="1" applyAlignment="1">
      <alignment wrapText="1"/>
    </xf>
    <xf numFmtId="0" fontId="35" fillId="0" borderId="0" xfId="0" applyFont="1" applyFill="1" applyAlignment="1" quotePrefix="1">
      <alignment horizontal="justify"/>
    </xf>
    <xf numFmtId="0" fontId="35" fillId="0" borderId="0" xfId="0" applyFont="1" applyFill="1" applyAlignment="1">
      <alignment horizontal="left" wrapText="1"/>
    </xf>
    <xf numFmtId="0" fontId="35" fillId="0" borderId="0" xfId="0" applyFont="1" applyFill="1" applyAlignment="1" quotePrefix="1">
      <alignment horizontal="left" wrapText="1"/>
    </xf>
    <xf numFmtId="0" fontId="35" fillId="0" borderId="0" xfId="0" applyFont="1" applyFill="1" applyAlignment="1">
      <alignment horizontal="center" wrapText="1"/>
    </xf>
    <xf numFmtId="0" fontId="36" fillId="0" borderId="0" xfId="0" applyFont="1" applyFill="1" applyAlignment="1">
      <alignment horizontal="center"/>
    </xf>
    <xf numFmtId="0" fontId="31" fillId="0" borderId="0" xfId="0" applyFont="1" applyFill="1" applyAlignment="1">
      <alignment vertical="top" wrapText="1"/>
    </xf>
    <xf numFmtId="165" fontId="31" fillId="0" borderId="0" xfId="42" applyNumberFormat="1" applyFont="1" applyFill="1" applyAlignment="1">
      <alignment horizontal="center" vertical="top" wrapText="1"/>
    </xf>
    <xf numFmtId="0" fontId="31" fillId="0" borderId="0" xfId="0" applyFont="1" applyFill="1" applyAlignment="1">
      <alignment horizontal="justify" vertical="top" wrapText="1"/>
    </xf>
    <xf numFmtId="165" fontId="35" fillId="0" borderId="0" xfId="42" applyNumberFormat="1" applyFont="1" applyFill="1" applyAlignment="1">
      <alignment horizontal="center" vertical="top" wrapText="1"/>
    </xf>
    <xf numFmtId="0" fontId="35" fillId="0" borderId="0" xfId="0" applyFont="1" applyFill="1" applyAlignment="1">
      <alignment horizontal="justify" vertical="top" wrapText="1"/>
    </xf>
    <xf numFmtId="0" fontId="32" fillId="0" borderId="0" xfId="0" applyFont="1" applyFill="1" applyAlignment="1">
      <alignment vertical="top" wrapText="1"/>
    </xf>
    <xf numFmtId="165" fontId="35" fillId="0" borderId="14" xfId="42" applyNumberFormat="1" applyFont="1" applyFill="1" applyBorder="1" applyAlignment="1">
      <alignment horizontal="center" vertical="top" wrapText="1"/>
    </xf>
    <xf numFmtId="0" fontId="31" fillId="0" borderId="0" xfId="0" applyFont="1" applyFill="1" applyAlignment="1">
      <alignment horizontal="center" vertical="top" wrapText="1"/>
    </xf>
    <xf numFmtId="0" fontId="35" fillId="0" borderId="0" xfId="0" applyFont="1" applyFill="1" applyAlignment="1">
      <alignment vertical="top" wrapText="1"/>
    </xf>
    <xf numFmtId="165" fontId="32" fillId="0" borderId="0" xfId="42" applyNumberFormat="1" applyFont="1" applyFill="1" applyAlignment="1">
      <alignment vertical="top" wrapText="1"/>
    </xf>
    <xf numFmtId="0" fontId="31" fillId="0" borderId="0" xfId="0" applyFont="1" applyFill="1" applyAlignment="1">
      <alignment/>
    </xf>
    <xf numFmtId="0" fontId="37" fillId="0" borderId="0" xfId="0" applyFont="1" applyFill="1" applyAlignment="1">
      <alignment/>
    </xf>
    <xf numFmtId="0" fontId="72" fillId="0" borderId="0" xfId="0" applyFont="1" applyFill="1" applyAlignment="1">
      <alignment/>
    </xf>
    <xf numFmtId="0" fontId="0" fillId="0" borderId="0" xfId="0" applyFill="1" applyAlignment="1">
      <alignment/>
    </xf>
    <xf numFmtId="0" fontId="73" fillId="0" borderId="15" xfId="0" applyFont="1" applyFill="1" applyBorder="1" applyAlignment="1">
      <alignment horizontal="center" vertical="top" wrapText="1"/>
    </xf>
    <xf numFmtId="0" fontId="73" fillId="0" borderId="16" xfId="0" applyFont="1" applyFill="1" applyBorder="1" applyAlignment="1">
      <alignment horizontal="center" vertical="top" wrapText="1"/>
    </xf>
    <xf numFmtId="0" fontId="71" fillId="0" borderId="0" xfId="0" applyFont="1" applyFill="1" applyAlignment="1">
      <alignment/>
    </xf>
    <xf numFmtId="0" fontId="73" fillId="0" borderId="17" xfId="0" applyFont="1" applyFill="1" applyBorder="1" applyAlignment="1">
      <alignment vertical="top" wrapText="1"/>
    </xf>
    <xf numFmtId="0" fontId="73" fillId="0" borderId="18" xfId="0" applyFont="1" applyFill="1" applyBorder="1" applyAlignment="1">
      <alignment vertical="top" wrapText="1"/>
    </xf>
    <xf numFmtId="165" fontId="31" fillId="0" borderId="18" xfId="0" applyNumberFormat="1" applyFont="1" applyFill="1" applyBorder="1" applyAlignment="1">
      <alignment vertical="top" wrapText="1"/>
    </xf>
    <xf numFmtId="43" fontId="71" fillId="0" borderId="19" xfId="42" applyFont="1" applyFill="1" applyBorder="1" applyAlignment="1">
      <alignment/>
    </xf>
    <xf numFmtId="0" fontId="74" fillId="0" borderId="17" xfId="0" applyFont="1" applyFill="1" applyBorder="1" applyAlignment="1">
      <alignment vertical="top" wrapText="1"/>
    </xf>
    <xf numFmtId="0" fontId="74" fillId="0" borderId="18" xfId="0" applyFont="1" applyFill="1" applyBorder="1" applyAlignment="1">
      <alignment vertical="top" wrapText="1"/>
    </xf>
    <xf numFmtId="165" fontId="35" fillId="0" borderId="18" xfId="42" applyNumberFormat="1" applyFont="1" applyFill="1" applyBorder="1" applyAlignment="1">
      <alignment vertical="top" wrapText="1"/>
    </xf>
    <xf numFmtId="165" fontId="35" fillId="0" borderId="17" xfId="42" applyNumberFormat="1" applyFont="1" applyFill="1" applyBorder="1" applyAlignment="1">
      <alignment vertical="top"/>
    </xf>
    <xf numFmtId="0" fontId="71" fillId="0" borderId="19" xfId="0" applyFont="1" applyFill="1" applyBorder="1" applyAlignment="1">
      <alignment/>
    </xf>
    <xf numFmtId="165" fontId="74" fillId="0" borderId="18" xfId="42" applyNumberFormat="1" applyFont="1" applyFill="1" applyBorder="1" applyAlignment="1">
      <alignment vertical="top"/>
    </xf>
    <xf numFmtId="0" fontId="74" fillId="0" borderId="20" xfId="0" applyFont="1" applyFill="1" applyBorder="1" applyAlignment="1">
      <alignment vertical="top" wrapText="1"/>
    </xf>
    <xf numFmtId="0" fontId="74" fillId="0" borderId="21" xfId="0" applyFont="1" applyFill="1" applyBorder="1" applyAlignment="1">
      <alignment vertical="top" wrapText="1"/>
    </xf>
    <xf numFmtId="165" fontId="31" fillId="0" borderId="21" xfId="42" applyNumberFormat="1" applyFont="1" applyFill="1" applyBorder="1" applyAlignment="1">
      <alignment vertical="top" wrapText="1"/>
    </xf>
    <xf numFmtId="165" fontId="31" fillId="0" borderId="20" xfId="42" applyNumberFormat="1" applyFont="1" applyFill="1" applyBorder="1" applyAlignment="1">
      <alignment vertical="top"/>
    </xf>
    <xf numFmtId="0" fontId="73" fillId="0" borderId="20" xfId="0" applyFont="1" applyFill="1" applyBorder="1" applyAlignment="1">
      <alignment horizontal="justify" vertical="top" wrapText="1"/>
    </xf>
    <xf numFmtId="0" fontId="0" fillId="0" borderId="21" xfId="0" applyFill="1" applyBorder="1" applyAlignment="1">
      <alignment/>
    </xf>
    <xf numFmtId="165" fontId="31" fillId="0" borderId="15" xfId="42" applyNumberFormat="1" applyFont="1" applyFill="1" applyBorder="1" applyAlignment="1">
      <alignment vertical="top" wrapText="1"/>
    </xf>
    <xf numFmtId="165" fontId="31" fillId="0" borderId="16" xfId="42" applyNumberFormat="1" applyFont="1" applyFill="1" applyBorder="1" applyAlignment="1">
      <alignment vertical="top" wrapText="1"/>
    </xf>
    <xf numFmtId="165" fontId="32" fillId="0" borderId="19" xfId="42" applyNumberFormat="1" applyFont="1" applyFill="1" applyBorder="1" applyAlignment="1">
      <alignment/>
    </xf>
    <xf numFmtId="0" fontId="31" fillId="0" borderId="0" xfId="0" applyFont="1" applyFill="1" applyBorder="1" applyAlignment="1">
      <alignment horizontal="justify" vertical="top" wrapText="1"/>
    </xf>
    <xf numFmtId="165" fontId="31" fillId="0" borderId="0" xfId="42" applyNumberFormat="1" applyFont="1" applyFill="1" applyBorder="1" applyAlignment="1">
      <alignment vertical="top" wrapText="1"/>
    </xf>
    <xf numFmtId="0" fontId="31" fillId="0" borderId="22" xfId="0" applyFont="1" applyFill="1" applyBorder="1" applyAlignment="1">
      <alignment horizontal="center" vertical="top" wrapText="1"/>
    </xf>
    <xf numFmtId="0" fontId="32" fillId="0" borderId="22" xfId="0" applyFont="1" applyFill="1" applyBorder="1" applyAlignment="1">
      <alignment/>
    </xf>
    <xf numFmtId="165" fontId="31" fillId="0" borderId="23" xfId="42" applyNumberFormat="1" applyFont="1" applyFill="1" applyBorder="1" applyAlignment="1">
      <alignment horizontal="center" vertical="top" wrapText="1"/>
    </xf>
    <xf numFmtId="165" fontId="31" fillId="0" borderId="23" xfId="42" applyNumberFormat="1" applyFont="1" applyFill="1" applyBorder="1" applyAlignment="1">
      <alignment horizontal="center" vertical="top" wrapText="1"/>
    </xf>
    <xf numFmtId="0" fontId="31" fillId="0" borderId="24" xfId="0" applyFont="1" applyFill="1" applyBorder="1" applyAlignment="1">
      <alignment horizontal="center" vertical="top" wrapText="1"/>
    </xf>
    <xf numFmtId="0" fontId="31" fillId="0" borderId="23" xfId="0" applyFont="1" applyFill="1" applyBorder="1" applyAlignment="1">
      <alignment horizontal="center" vertical="top" wrapText="1"/>
    </xf>
    <xf numFmtId="0" fontId="31" fillId="0" borderId="23" xfId="0" applyFont="1" applyFill="1" applyBorder="1" applyAlignment="1">
      <alignment horizontal="center" vertical="top" wrapText="1"/>
    </xf>
    <xf numFmtId="0" fontId="31" fillId="0" borderId="17" xfId="0" applyFont="1" applyFill="1" applyBorder="1" applyAlignment="1">
      <alignment horizontal="center" vertical="top" wrapText="1"/>
    </xf>
    <xf numFmtId="0" fontId="32" fillId="0" borderId="17" xfId="0" applyFont="1" applyFill="1" applyBorder="1" applyAlignment="1">
      <alignment/>
    </xf>
    <xf numFmtId="165" fontId="31" fillId="0" borderId="18" xfId="42" applyNumberFormat="1" applyFont="1" applyFill="1" applyBorder="1" applyAlignment="1">
      <alignment horizontal="center" vertical="top" wrapText="1"/>
    </xf>
    <xf numFmtId="165" fontId="31" fillId="0" borderId="18" xfId="42" applyNumberFormat="1" applyFont="1" applyFill="1" applyBorder="1" applyAlignment="1">
      <alignment horizontal="center" vertical="top" wrapText="1"/>
    </xf>
    <xf numFmtId="0" fontId="31" fillId="0" borderId="25"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18" xfId="0" applyFont="1" applyFill="1" applyBorder="1" applyAlignment="1">
      <alignment horizontal="center" vertical="top" wrapText="1"/>
    </xf>
    <xf numFmtId="0" fontId="31" fillId="0" borderId="20" xfId="0" applyFont="1" applyFill="1" applyBorder="1" applyAlignment="1">
      <alignment horizontal="justify" vertical="top" wrapText="1"/>
    </xf>
    <xf numFmtId="0" fontId="32" fillId="0" borderId="20" xfId="0" applyFont="1" applyFill="1" applyBorder="1" applyAlignment="1">
      <alignment/>
    </xf>
    <xf numFmtId="165" fontId="31" fillId="0" borderId="21" xfId="42" applyNumberFormat="1" applyFont="1" applyFill="1" applyBorder="1" applyAlignment="1">
      <alignment horizontal="justify" vertical="top" wrapText="1"/>
    </xf>
    <xf numFmtId="0" fontId="31" fillId="0" borderId="21" xfId="0" applyFont="1" applyFill="1" applyBorder="1" applyAlignment="1">
      <alignment horizontal="justify" vertical="top" wrapText="1"/>
    </xf>
    <xf numFmtId="0" fontId="31" fillId="0" borderId="16" xfId="0" applyFont="1" applyFill="1" applyBorder="1" applyAlignment="1">
      <alignment horizontal="justify" vertical="top" wrapText="1"/>
    </xf>
    <xf numFmtId="0" fontId="31" fillId="0" borderId="21" xfId="0" applyFont="1" applyFill="1" applyBorder="1" applyAlignment="1">
      <alignment horizontal="center" vertical="top" wrapText="1"/>
    </xf>
    <xf numFmtId="0" fontId="35" fillId="0" borderId="17" xfId="0" applyFont="1" applyFill="1" applyBorder="1" applyAlignment="1">
      <alignment horizontal="justify" vertical="top" wrapText="1"/>
    </xf>
    <xf numFmtId="165" fontId="35" fillId="0" borderId="15" xfId="42" applyNumberFormat="1" applyFont="1" applyFill="1" applyBorder="1" applyAlignment="1">
      <alignment horizontal="center" vertical="top" wrapText="1"/>
    </xf>
    <xf numFmtId="165" fontId="35" fillId="0" borderId="21" xfId="0" applyNumberFormat="1" applyFont="1" applyFill="1" applyBorder="1" applyAlignment="1">
      <alignment horizontal="justify" vertical="top" wrapText="1"/>
    </xf>
    <xf numFmtId="0" fontId="31" fillId="0" borderId="17" xfId="0" applyFont="1" applyFill="1" applyBorder="1" applyAlignment="1">
      <alignment horizontal="justify" vertical="top" wrapText="1"/>
    </xf>
    <xf numFmtId="0" fontId="31" fillId="0" borderId="22" xfId="0" applyFont="1" applyFill="1" applyBorder="1" applyAlignment="1">
      <alignment horizontal="justify" vertical="top" wrapText="1"/>
    </xf>
    <xf numFmtId="165" fontId="31" fillId="0" borderId="22" xfId="42" applyNumberFormat="1" applyFont="1" applyFill="1" applyBorder="1" applyAlignment="1">
      <alignment horizontal="justify" vertical="top"/>
    </xf>
    <xf numFmtId="0" fontId="31" fillId="0" borderId="22" xfId="0" applyFont="1" applyFill="1" applyBorder="1" applyAlignment="1">
      <alignment horizontal="justify" vertical="top"/>
    </xf>
    <xf numFmtId="165" fontId="31" fillId="0" borderId="17" xfId="42" applyNumberFormat="1" applyFont="1" applyFill="1" applyBorder="1" applyAlignment="1">
      <alignment horizontal="justify" vertical="top"/>
    </xf>
    <xf numFmtId="0" fontId="31" fillId="0" borderId="17" xfId="0" applyFont="1" applyFill="1" applyBorder="1" applyAlignment="1">
      <alignment horizontal="justify" vertical="top"/>
    </xf>
    <xf numFmtId="0" fontId="35" fillId="0" borderId="20" xfId="0" applyFont="1" applyFill="1" applyBorder="1" applyAlignment="1">
      <alignment horizontal="justify" vertical="top" wrapText="1"/>
    </xf>
    <xf numFmtId="165" fontId="31" fillId="0" borderId="20" xfId="42" applyNumberFormat="1" applyFont="1" applyFill="1" applyBorder="1" applyAlignment="1">
      <alignment horizontal="justify" vertical="top"/>
    </xf>
    <xf numFmtId="0" fontId="31" fillId="0" borderId="20" xfId="0" applyFont="1" applyFill="1" applyBorder="1" applyAlignment="1">
      <alignment horizontal="justify" vertical="top"/>
    </xf>
    <xf numFmtId="165" fontId="31" fillId="0" borderId="19" xfId="42" applyNumberFormat="1" applyFont="1" applyFill="1" applyBorder="1" applyAlignment="1">
      <alignment horizontal="justify" vertical="top"/>
    </xf>
    <xf numFmtId="0" fontId="35" fillId="0" borderId="26" xfId="0" applyFont="1" applyFill="1" applyBorder="1" applyAlignment="1">
      <alignment horizontal="justify" vertical="top" wrapText="1"/>
    </xf>
    <xf numFmtId="0" fontId="35" fillId="0" borderId="0" xfId="0" applyFont="1" applyFill="1" applyBorder="1" applyAlignment="1">
      <alignment horizontal="justify" vertical="top" wrapText="1"/>
    </xf>
    <xf numFmtId="165" fontId="31" fillId="0" borderId="26" xfId="42" applyNumberFormat="1" applyFont="1" applyFill="1" applyBorder="1" applyAlignment="1">
      <alignment horizontal="justify" vertical="top"/>
    </xf>
    <xf numFmtId="165" fontId="35" fillId="0" borderId="26" xfId="42" applyNumberFormat="1" applyFont="1" applyFill="1" applyBorder="1" applyAlignment="1">
      <alignment horizontal="center" vertical="top" wrapText="1"/>
    </xf>
    <xf numFmtId="0" fontId="31" fillId="0" borderId="26" xfId="0" applyFont="1" applyFill="1" applyBorder="1" applyAlignment="1">
      <alignment horizontal="justify" vertical="top"/>
    </xf>
    <xf numFmtId="0" fontId="32" fillId="0" borderId="0" xfId="0" applyFont="1" applyFill="1" applyBorder="1" applyAlignment="1">
      <alignment/>
    </xf>
    <xf numFmtId="0" fontId="71" fillId="0" borderId="22" xfId="0" applyFont="1" applyFill="1" applyBorder="1" applyAlignment="1">
      <alignment/>
    </xf>
    <xf numFmtId="165" fontId="75" fillId="0" borderId="18" xfId="42" applyNumberFormat="1" applyFont="1" applyFill="1" applyBorder="1" applyAlignment="1">
      <alignment horizontal="justify" vertical="top"/>
    </xf>
    <xf numFmtId="0" fontId="75" fillId="0" borderId="18" xfId="0" applyFont="1" applyFill="1" applyBorder="1" applyAlignment="1">
      <alignment horizontal="justify" vertical="top"/>
    </xf>
    <xf numFmtId="165" fontId="75" fillId="0" borderId="21" xfId="42" applyNumberFormat="1" applyFont="1" applyFill="1" applyBorder="1" applyAlignment="1">
      <alignment horizontal="justify" vertical="top" wrapText="1"/>
    </xf>
    <xf numFmtId="0" fontId="75" fillId="0" borderId="21" xfId="0" applyFont="1" applyFill="1" applyBorder="1" applyAlignment="1">
      <alignment horizontal="justify" vertical="top" wrapText="1"/>
    </xf>
    <xf numFmtId="0" fontId="71" fillId="0" borderId="0" xfId="0" applyFont="1" applyFill="1" applyBorder="1" applyAlignment="1">
      <alignment/>
    </xf>
    <xf numFmtId="0" fontId="76" fillId="0" borderId="0" xfId="0" applyFont="1" applyFill="1" applyBorder="1" applyAlignment="1">
      <alignment horizontal="justify" vertical="top" wrapText="1"/>
    </xf>
    <xf numFmtId="165" fontId="75" fillId="0" borderId="0" xfId="42" applyNumberFormat="1" applyFont="1" applyFill="1" applyBorder="1" applyAlignment="1">
      <alignment horizontal="justify" vertical="top" wrapText="1"/>
    </xf>
    <xf numFmtId="165" fontId="76" fillId="0" borderId="0" xfId="42" applyNumberFormat="1" applyFont="1" applyFill="1" applyBorder="1" applyAlignment="1">
      <alignment horizontal="center" vertical="top" wrapText="1"/>
    </xf>
    <xf numFmtId="0" fontId="75" fillId="0" borderId="0" xfId="0" applyFont="1" applyFill="1" applyBorder="1" applyAlignment="1">
      <alignment horizontal="justify" vertical="top" wrapText="1"/>
    </xf>
    <xf numFmtId="0" fontId="31" fillId="0" borderId="0" xfId="0" applyFont="1" applyFill="1" applyBorder="1" applyAlignment="1">
      <alignment horizontal="justify"/>
    </xf>
    <xf numFmtId="0" fontId="32" fillId="0" borderId="26" xfId="0" applyFont="1" applyFill="1" applyBorder="1" applyAlignment="1">
      <alignment/>
    </xf>
    <xf numFmtId="165" fontId="32" fillId="0" borderId="0" xfId="42" applyNumberFormat="1" applyFont="1" applyFill="1" applyBorder="1" applyAlignment="1">
      <alignment/>
    </xf>
    <xf numFmtId="0" fontId="35" fillId="0" borderId="22" xfId="0" applyFont="1" applyFill="1" applyBorder="1" applyAlignment="1">
      <alignment horizontal="center" vertical="top" wrapText="1"/>
    </xf>
    <xf numFmtId="165" fontId="35" fillId="0" borderId="22" xfId="42" applyNumberFormat="1" applyFont="1" applyFill="1" applyBorder="1" applyAlignment="1">
      <alignment horizontal="center" vertical="top" wrapText="1"/>
    </xf>
    <xf numFmtId="0" fontId="35" fillId="0" borderId="22" xfId="0" applyFont="1" applyFill="1" applyBorder="1" applyAlignment="1">
      <alignment horizontal="center" vertical="top" wrapText="1"/>
    </xf>
    <xf numFmtId="0" fontId="35" fillId="0" borderId="23" xfId="0" applyFont="1" applyFill="1" applyBorder="1" applyAlignment="1">
      <alignment vertical="top" wrapText="1"/>
    </xf>
    <xf numFmtId="0" fontId="35" fillId="0" borderId="23" xfId="0" applyFont="1" applyFill="1" applyBorder="1" applyAlignment="1">
      <alignment horizontal="center" vertical="top" wrapText="1"/>
    </xf>
    <xf numFmtId="0" fontId="35" fillId="0" borderId="20" xfId="0" applyFont="1" applyFill="1" applyBorder="1" applyAlignment="1">
      <alignment horizontal="center" vertical="top" wrapText="1"/>
    </xf>
    <xf numFmtId="0" fontId="32" fillId="0" borderId="19" xfId="0" applyFont="1" applyFill="1" applyBorder="1" applyAlignment="1">
      <alignment/>
    </xf>
    <xf numFmtId="165" fontId="35" fillId="0" borderId="20" xfId="42" applyNumberFormat="1" applyFont="1" applyFill="1" applyBorder="1" applyAlignment="1">
      <alignment horizontal="center" vertical="top" wrapText="1"/>
    </xf>
    <xf numFmtId="0" fontId="35" fillId="0" borderId="20" xfId="0" applyFont="1" applyFill="1" applyBorder="1" applyAlignment="1">
      <alignment horizontal="center" vertical="top" wrapText="1"/>
    </xf>
    <xf numFmtId="0" fontId="35" fillId="0" borderId="21" xfId="0" applyFont="1" applyFill="1" applyBorder="1" applyAlignment="1">
      <alignment vertical="top" wrapText="1"/>
    </xf>
    <xf numFmtId="0" fontId="35" fillId="0" borderId="21" xfId="0" applyFont="1" applyFill="1" applyBorder="1" applyAlignment="1">
      <alignment horizontal="center" vertical="top" wrapText="1"/>
    </xf>
    <xf numFmtId="0" fontId="32" fillId="0" borderId="24" xfId="0" applyFont="1" applyFill="1" applyBorder="1" applyAlignment="1">
      <alignment/>
    </xf>
    <xf numFmtId="165" fontId="31" fillId="0" borderId="17" xfId="42" applyNumberFormat="1" applyFont="1" applyFill="1" applyBorder="1" applyAlignment="1">
      <alignment horizontal="center" vertical="top" wrapText="1"/>
    </xf>
    <xf numFmtId="0" fontId="31" fillId="0" borderId="18" xfId="0" applyFont="1" applyFill="1" applyBorder="1" applyAlignment="1">
      <alignment horizontal="center" vertical="top"/>
    </xf>
    <xf numFmtId="0" fontId="35" fillId="0" borderId="27" xfId="0" applyFont="1" applyFill="1" applyBorder="1" applyAlignment="1">
      <alignment vertical="top" wrapText="1"/>
    </xf>
    <xf numFmtId="0" fontId="32" fillId="0" borderId="28" xfId="0" applyFont="1" applyFill="1" applyBorder="1" applyAlignment="1">
      <alignment/>
    </xf>
    <xf numFmtId="165" fontId="35" fillId="0" borderId="27" xfId="42" applyNumberFormat="1" applyFont="1" applyFill="1" applyBorder="1" applyAlignment="1">
      <alignment vertical="top"/>
    </xf>
    <xf numFmtId="165" fontId="35" fillId="0" borderId="29" xfId="42" applyNumberFormat="1" applyFont="1" applyFill="1" applyBorder="1" applyAlignment="1">
      <alignment vertical="top"/>
    </xf>
    <xf numFmtId="0" fontId="35" fillId="0" borderId="27" xfId="0" applyFont="1" applyFill="1" applyBorder="1" applyAlignment="1" quotePrefix="1">
      <alignment vertical="top" wrapText="1"/>
    </xf>
    <xf numFmtId="0" fontId="35" fillId="0" borderId="28" xfId="0" applyFont="1" applyFill="1" applyBorder="1" applyAlignment="1">
      <alignment vertical="top"/>
    </xf>
    <xf numFmtId="165" fontId="35" fillId="0" borderId="27" xfId="42" applyNumberFormat="1" applyFont="1" applyFill="1" applyBorder="1" applyAlignment="1">
      <alignment horizontal="center" vertical="top"/>
    </xf>
    <xf numFmtId="165" fontId="35" fillId="0" borderId="29" xfId="42" applyNumberFormat="1" applyFont="1" applyFill="1" applyBorder="1" applyAlignment="1">
      <alignment horizontal="center" vertical="top"/>
    </xf>
    <xf numFmtId="0" fontId="35" fillId="0" borderId="29" xfId="0" applyFont="1" applyFill="1" applyBorder="1" applyAlignment="1">
      <alignment horizontal="center" vertical="top"/>
    </xf>
    <xf numFmtId="0" fontId="31" fillId="0" borderId="27" xfId="0" applyFont="1" applyFill="1" applyBorder="1" applyAlignment="1">
      <alignment horizontal="center" vertical="top" wrapText="1"/>
    </xf>
    <xf numFmtId="165" fontId="31" fillId="0" borderId="27" xfId="42" applyNumberFormat="1" applyFont="1" applyFill="1" applyBorder="1" applyAlignment="1">
      <alignment horizontal="center" vertical="top"/>
    </xf>
    <xf numFmtId="165" fontId="31" fillId="0" borderId="29" xfId="42" applyNumberFormat="1" applyFont="1" applyFill="1" applyBorder="1" applyAlignment="1">
      <alignment horizontal="center" vertical="top"/>
    </xf>
    <xf numFmtId="0" fontId="31" fillId="0" borderId="29" xfId="0" applyFont="1" applyFill="1" applyBorder="1" applyAlignment="1">
      <alignment horizontal="center" vertical="top"/>
    </xf>
    <xf numFmtId="165" fontId="32" fillId="0" borderId="0" xfId="0" applyNumberFormat="1" applyFont="1" applyFill="1" applyAlignment="1">
      <alignment/>
    </xf>
    <xf numFmtId="0" fontId="31" fillId="0" borderId="27" xfId="0" applyFont="1" applyFill="1" applyBorder="1" applyAlignment="1">
      <alignment horizontal="center" vertical="top"/>
    </xf>
    <xf numFmtId="165" fontId="31" fillId="0" borderId="27" xfId="42" applyNumberFormat="1" applyFont="1" applyFill="1" applyBorder="1" applyAlignment="1">
      <alignment vertical="top"/>
    </xf>
    <xf numFmtId="0" fontId="35" fillId="0" borderId="20" xfId="0" applyFont="1" applyFill="1" applyBorder="1" applyAlignment="1" quotePrefix="1">
      <alignment vertical="top" wrapText="1"/>
    </xf>
    <xf numFmtId="0" fontId="35" fillId="0" borderId="25" xfId="0" applyFont="1" applyFill="1" applyBorder="1" applyAlignment="1">
      <alignment vertical="top"/>
    </xf>
    <xf numFmtId="0" fontId="35" fillId="0" borderId="0" xfId="0" applyFont="1" applyFill="1" applyBorder="1" applyAlignment="1">
      <alignment vertical="top" wrapText="1"/>
    </xf>
    <xf numFmtId="0" fontId="35" fillId="0" borderId="0" xfId="0" applyFont="1" applyFill="1" applyBorder="1" applyAlignment="1">
      <alignment vertical="top"/>
    </xf>
    <xf numFmtId="165" fontId="31" fillId="0" borderId="0" xfId="42" applyNumberFormat="1" applyFont="1" applyFill="1" applyBorder="1" applyAlignment="1">
      <alignment vertical="top"/>
    </xf>
    <xf numFmtId="0" fontId="32" fillId="0" borderId="0" xfId="0" applyFont="1" applyFill="1" applyAlignment="1">
      <alignment horizontal="left"/>
    </xf>
    <xf numFmtId="165" fontId="35" fillId="0" borderId="23" xfId="42" applyNumberFormat="1" applyFont="1" applyFill="1" applyBorder="1" applyAlignment="1">
      <alignment horizontal="center" vertical="top" wrapText="1"/>
    </xf>
    <xf numFmtId="0" fontId="35" fillId="0" borderId="23" xfId="0" applyFont="1" applyFill="1" applyBorder="1" applyAlignment="1">
      <alignment horizontal="center" vertical="top"/>
    </xf>
    <xf numFmtId="0" fontId="35" fillId="0" borderId="30" xfId="0" applyFont="1" applyFill="1" applyBorder="1" applyAlignment="1">
      <alignment horizontal="center" vertical="top" wrapText="1"/>
    </xf>
    <xf numFmtId="0" fontId="45" fillId="0" borderId="30" xfId="0" applyFont="1" applyFill="1" applyBorder="1" applyAlignment="1">
      <alignment vertical="top" wrapText="1"/>
    </xf>
    <xf numFmtId="165" fontId="35" fillId="0" borderId="31" xfId="42" applyNumberFormat="1" applyFont="1" applyFill="1" applyBorder="1" applyAlignment="1">
      <alignment horizontal="center" vertical="top" wrapText="1"/>
    </xf>
    <xf numFmtId="0" fontId="35" fillId="0" borderId="31" xfId="0" applyFont="1" applyFill="1" applyBorder="1" applyAlignment="1">
      <alignment horizontal="center" vertical="top" wrapText="1"/>
    </xf>
    <xf numFmtId="0" fontId="35" fillId="0" borderId="30" xfId="0" applyFont="1" applyFill="1" applyBorder="1" applyAlignment="1">
      <alignment horizontal="center" vertical="top" wrapText="1"/>
    </xf>
    <xf numFmtId="0" fontId="45" fillId="0" borderId="29" xfId="0" applyFont="1" applyFill="1" applyBorder="1" applyAlignment="1">
      <alignment vertical="top" wrapText="1"/>
    </xf>
    <xf numFmtId="165" fontId="35" fillId="0" borderId="29" xfId="42" applyNumberFormat="1" applyFont="1" applyFill="1" applyBorder="1" applyAlignment="1">
      <alignment vertical="top" wrapText="1"/>
    </xf>
    <xf numFmtId="0" fontId="35" fillId="0" borderId="29" xfId="0" applyFont="1" applyFill="1" applyBorder="1" applyAlignment="1">
      <alignment vertical="top" wrapText="1"/>
    </xf>
    <xf numFmtId="0" fontId="35" fillId="0" borderId="29" xfId="0" applyFont="1" applyFill="1" applyBorder="1" applyAlignment="1">
      <alignment horizontal="center" vertical="top" wrapText="1"/>
    </xf>
    <xf numFmtId="0" fontId="32" fillId="0" borderId="27" xfId="0" applyFont="1" applyFill="1" applyBorder="1" applyAlignment="1">
      <alignment vertical="top" wrapText="1"/>
    </xf>
    <xf numFmtId="165" fontId="35" fillId="0" borderId="29" xfId="42" applyNumberFormat="1" applyFont="1" applyFill="1" applyBorder="1" applyAlignment="1">
      <alignment horizontal="center" vertical="top" wrapText="1"/>
    </xf>
    <xf numFmtId="165" fontId="31" fillId="0" borderId="29" xfId="42" applyNumberFormat="1" applyFont="1" applyFill="1" applyBorder="1" applyAlignment="1">
      <alignment horizontal="center" vertical="top" wrapText="1"/>
    </xf>
    <xf numFmtId="0" fontId="31" fillId="0" borderId="29" xfId="0" applyFont="1" applyFill="1" applyBorder="1" applyAlignment="1">
      <alignment horizontal="center" vertical="top" wrapText="1"/>
    </xf>
    <xf numFmtId="165" fontId="46" fillId="0" borderId="27" xfId="42" applyNumberFormat="1" applyFont="1" applyFill="1" applyBorder="1" applyAlignment="1">
      <alignment horizontal="center" vertical="top"/>
    </xf>
    <xf numFmtId="0" fontId="35" fillId="0" borderId="27" xfId="0" applyFont="1" applyFill="1" applyBorder="1" applyAlignment="1">
      <alignment vertical="top"/>
    </xf>
    <xf numFmtId="0" fontId="31" fillId="0" borderId="27" xfId="0" applyFont="1" applyFill="1" applyBorder="1" applyAlignment="1">
      <alignment vertical="top"/>
    </xf>
    <xf numFmtId="0" fontId="35" fillId="0" borderId="20" xfId="0" applyFont="1" applyFill="1" applyBorder="1" applyAlignment="1">
      <alignment vertical="top"/>
    </xf>
    <xf numFmtId="165" fontId="35" fillId="0" borderId="20" xfId="42" applyNumberFormat="1" applyFont="1" applyFill="1" applyBorder="1" applyAlignment="1">
      <alignment vertical="top"/>
    </xf>
    <xf numFmtId="0" fontId="31" fillId="0" borderId="20" xfId="0" applyFont="1" applyFill="1" applyBorder="1" applyAlignment="1">
      <alignment vertical="top"/>
    </xf>
    <xf numFmtId="0" fontId="46" fillId="0" borderId="0" xfId="0" applyFont="1" applyFill="1" applyAlignment="1">
      <alignment horizontal="justify"/>
    </xf>
    <xf numFmtId="165" fontId="35" fillId="0" borderId="32" xfId="42" applyNumberFormat="1" applyFont="1" applyFill="1" applyBorder="1" applyAlignment="1">
      <alignment vertical="top"/>
    </xf>
    <xf numFmtId="0" fontId="45" fillId="0" borderId="18" xfId="0" applyFont="1" applyFill="1" applyBorder="1" applyAlignment="1">
      <alignment vertical="top" wrapText="1"/>
    </xf>
    <xf numFmtId="0" fontId="35" fillId="0" borderId="0" xfId="0" applyNumberFormat="1" applyFont="1" applyFill="1" applyAlignment="1">
      <alignment wrapText="1"/>
    </xf>
    <xf numFmtId="0" fontId="35" fillId="0" borderId="0" xfId="0" applyFont="1" applyFill="1" applyAlignment="1" quotePrefix="1">
      <alignment vertical="top" wrapText="1"/>
    </xf>
    <xf numFmtId="0" fontId="45" fillId="0" borderId="0" xfId="0" applyFont="1" applyFill="1" applyBorder="1" applyAlignment="1">
      <alignment vertical="top" wrapText="1"/>
    </xf>
    <xf numFmtId="165" fontId="47" fillId="0" borderId="14" xfId="42" applyNumberFormat="1" applyFont="1" applyFill="1" applyBorder="1" applyAlignment="1">
      <alignment horizontal="center" vertical="top" wrapText="1"/>
    </xf>
    <xf numFmtId="165" fontId="31" fillId="0" borderId="0" xfId="42" applyNumberFormat="1" applyFont="1" applyFill="1" applyAlignment="1">
      <alignment vertical="top" wrapText="1"/>
    </xf>
    <xf numFmtId="0" fontId="35" fillId="0" borderId="0" xfId="0" applyFont="1" applyFill="1" applyAlignment="1" quotePrefix="1">
      <alignment horizontal="left" vertical="top" wrapText="1"/>
    </xf>
    <xf numFmtId="0" fontId="35" fillId="0" borderId="0" xfId="0" applyFont="1" applyFill="1" applyAlignment="1" quotePrefix="1">
      <alignment horizontal="left" vertical="top" wrapText="1"/>
    </xf>
    <xf numFmtId="165" fontId="47" fillId="0" borderId="0" xfId="42" applyNumberFormat="1" applyFont="1" applyFill="1" applyBorder="1" applyAlignment="1">
      <alignment horizontal="center" vertical="top" wrapText="1"/>
    </xf>
    <xf numFmtId="165" fontId="35" fillId="0" borderId="0" xfId="42" applyNumberFormat="1" applyFont="1" applyFill="1" applyBorder="1" applyAlignment="1">
      <alignment horizontal="center" vertical="top" wrapText="1"/>
    </xf>
    <xf numFmtId="0" fontId="31" fillId="0" borderId="0" xfId="0" applyFont="1" applyFill="1" applyAlignment="1">
      <alignment horizontal="left" vertical="top" wrapText="1" indent="2"/>
    </xf>
    <xf numFmtId="165" fontId="31" fillId="0" borderId="33" xfId="42" applyNumberFormat="1" applyFont="1" applyFill="1" applyBorder="1" applyAlignment="1">
      <alignment vertical="top" wrapText="1"/>
    </xf>
    <xf numFmtId="165" fontId="35" fillId="0" borderId="0" xfId="42" applyNumberFormat="1" applyFont="1" applyFill="1" applyBorder="1" applyAlignment="1">
      <alignment vertical="top" wrapText="1"/>
    </xf>
    <xf numFmtId="0" fontId="35" fillId="0" borderId="0" xfId="0" applyFont="1" applyFill="1" applyAlignment="1">
      <alignment horizontal="left" vertical="top" wrapText="1" indent="1"/>
    </xf>
    <xf numFmtId="0" fontId="35" fillId="0" borderId="0" xfId="0" applyFont="1" applyFill="1" applyAlignment="1">
      <alignment horizontal="center" vertical="top"/>
    </xf>
    <xf numFmtId="0" fontId="35" fillId="0" borderId="0" xfId="0" applyFont="1" applyFill="1" applyAlignment="1">
      <alignment horizontal="center" vertical="top" wrapText="1"/>
    </xf>
    <xf numFmtId="0" fontId="48" fillId="0" borderId="0" xfId="0" applyFont="1" applyFill="1" applyAlignment="1">
      <alignment/>
    </xf>
    <xf numFmtId="0" fontId="35" fillId="0" borderId="0" xfId="0" applyFont="1" applyFill="1" applyAlignment="1">
      <alignment/>
    </xf>
    <xf numFmtId="165" fontId="31" fillId="0" borderId="0" xfId="42" applyNumberFormat="1" applyFont="1" applyFill="1" applyBorder="1" applyAlignment="1">
      <alignment horizontal="center" vertical="top" wrapText="1"/>
    </xf>
    <xf numFmtId="0" fontId="45" fillId="0" borderId="0" xfId="0" applyFont="1" applyFill="1" applyAlignment="1">
      <alignment/>
    </xf>
    <xf numFmtId="0" fontId="32" fillId="0" borderId="0" xfId="0" applyFont="1" applyFill="1" applyBorder="1" applyAlignment="1">
      <alignment wrapText="1"/>
    </xf>
    <xf numFmtId="165" fontId="48" fillId="0" borderId="0" xfId="42" applyNumberFormat="1" applyFont="1" applyFill="1" applyBorder="1" applyAlignment="1">
      <alignment horizontal="center" wrapText="1"/>
    </xf>
    <xf numFmtId="165" fontId="31" fillId="0" borderId="0" xfId="42" applyNumberFormat="1" applyFont="1" applyFill="1" applyBorder="1" applyAlignment="1">
      <alignment horizontal="center" wrapText="1"/>
    </xf>
    <xf numFmtId="0" fontId="31" fillId="0" borderId="0" xfId="0" applyFont="1" applyFill="1" applyBorder="1" applyAlignment="1">
      <alignment horizontal="center" wrapText="1"/>
    </xf>
    <xf numFmtId="0" fontId="48" fillId="0" borderId="0" xfId="0" applyFont="1" applyFill="1" applyBorder="1" applyAlignment="1">
      <alignment horizontal="center" wrapText="1"/>
    </xf>
    <xf numFmtId="0" fontId="48" fillId="0" borderId="0" xfId="0" applyFont="1" applyFill="1" applyBorder="1" applyAlignment="1">
      <alignment horizontal="center" vertical="top" wrapText="1"/>
    </xf>
    <xf numFmtId="0" fontId="45" fillId="0" borderId="0" xfId="0" applyFont="1" applyFill="1" applyBorder="1" applyAlignment="1">
      <alignment horizontal="center" vertical="top" wrapText="1"/>
    </xf>
    <xf numFmtId="0" fontId="45" fillId="0" borderId="0" xfId="0" applyFont="1" applyFill="1" applyBorder="1" applyAlignment="1">
      <alignment horizontal="center" wrapText="1"/>
    </xf>
    <xf numFmtId="0" fontId="45" fillId="0" borderId="0" xfId="0" applyFont="1" applyFill="1" applyBorder="1" applyAlignment="1">
      <alignment vertical="top"/>
    </xf>
    <xf numFmtId="0" fontId="49" fillId="0" borderId="0" xfId="0" applyFont="1" applyFill="1" applyBorder="1" applyAlignment="1">
      <alignment vertical="top" wrapText="1"/>
    </xf>
    <xf numFmtId="0" fontId="36" fillId="0" borderId="0" xfId="0" applyFont="1" applyFill="1" applyBorder="1" applyAlignment="1">
      <alignment vertical="top" wrapText="1"/>
    </xf>
    <xf numFmtId="165" fontId="45" fillId="0" borderId="0" xfId="42" applyNumberFormat="1" applyFont="1" applyFill="1" applyBorder="1" applyAlignment="1">
      <alignment vertical="top"/>
    </xf>
    <xf numFmtId="165" fontId="48" fillId="0" borderId="0" xfId="42" applyNumberFormat="1" applyFont="1" applyFill="1" applyBorder="1" applyAlignment="1">
      <alignment horizontal="center" vertical="top" wrapText="1"/>
    </xf>
    <xf numFmtId="0" fontId="50" fillId="0" borderId="0" xfId="0" applyFont="1" applyFill="1" applyAlignment="1">
      <alignment/>
    </xf>
    <xf numFmtId="0" fontId="35" fillId="0" borderId="0" xfId="0" applyFont="1" applyFill="1" applyAlignment="1" quotePrefix="1">
      <alignment/>
    </xf>
    <xf numFmtId="0" fontId="45" fillId="0" borderId="0" xfId="0" applyFont="1" applyFill="1" applyAlignment="1" quotePrefix="1">
      <alignment/>
    </xf>
    <xf numFmtId="0" fontId="48" fillId="0" borderId="0" xfId="0" applyFont="1" applyFill="1" applyAlignment="1">
      <alignment vertical="top" wrapText="1"/>
    </xf>
    <xf numFmtId="0" fontId="48" fillId="0" borderId="0" xfId="0" applyFont="1" applyFill="1" applyAlignment="1">
      <alignment horizontal="left" vertical="top" wrapText="1"/>
    </xf>
    <xf numFmtId="0" fontId="35" fillId="0" borderId="0" xfId="0" applyFont="1" applyFill="1" applyAlignment="1" quotePrefix="1">
      <alignment horizontal="left" vertical="top" wrapText="1" indent="1"/>
    </xf>
    <xf numFmtId="165" fontId="47" fillId="0" borderId="0" xfId="42" applyNumberFormat="1" applyFont="1" applyFill="1" applyAlignment="1">
      <alignment horizontal="center" vertical="top" wrapText="1"/>
    </xf>
    <xf numFmtId="165" fontId="48" fillId="0" borderId="0" xfId="42" applyNumberFormat="1" applyFont="1" applyFill="1" applyAlignment="1">
      <alignment horizontal="center" vertical="top" wrapText="1"/>
    </xf>
    <xf numFmtId="0" fontId="35" fillId="0" borderId="15" xfId="0" applyFont="1" applyFill="1" applyBorder="1" applyAlignment="1">
      <alignment horizontal="center" vertical="top" wrapText="1"/>
    </xf>
    <xf numFmtId="0" fontId="35" fillId="0" borderId="34" xfId="0" applyFont="1" applyFill="1" applyBorder="1" applyAlignment="1">
      <alignment horizontal="center" vertical="top" wrapText="1"/>
    </xf>
    <xf numFmtId="0" fontId="35" fillId="0" borderId="35" xfId="0" applyFont="1" applyFill="1" applyBorder="1" applyAlignment="1">
      <alignment horizontal="center" vertical="top" wrapText="1"/>
    </xf>
    <xf numFmtId="0" fontId="35" fillId="0" borderId="16" xfId="0" applyFont="1" applyFill="1" applyBorder="1" applyAlignment="1">
      <alignment horizontal="center" vertical="top" wrapText="1"/>
    </xf>
    <xf numFmtId="165" fontId="35" fillId="0" borderId="17" xfId="42" applyNumberFormat="1" applyFont="1" applyFill="1" applyBorder="1" applyAlignment="1">
      <alignment horizontal="center" vertical="top" wrapText="1"/>
    </xf>
    <xf numFmtId="165" fontId="35" fillId="0" borderId="18" xfId="42" applyNumberFormat="1" applyFont="1" applyFill="1" applyBorder="1" applyAlignment="1">
      <alignment horizontal="center" vertical="top" wrapText="1"/>
    </xf>
    <xf numFmtId="0" fontId="35" fillId="0" borderId="18" xfId="0" applyFont="1" applyFill="1" applyBorder="1" applyAlignment="1">
      <alignment horizontal="center" vertical="top" wrapText="1"/>
    </xf>
    <xf numFmtId="0" fontId="35" fillId="0" borderId="17" xfId="0" applyFont="1" applyFill="1" applyBorder="1" applyAlignment="1">
      <alignment horizontal="center" vertical="top" wrapText="1"/>
    </xf>
    <xf numFmtId="165" fontId="35" fillId="0" borderId="20" xfId="42" applyNumberFormat="1" applyFont="1" applyFill="1" applyBorder="1" applyAlignment="1">
      <alignment horizontal="center" vertical="top" wrapText="1"/>
    </xf>
    <xf numFmtId="165" fontId="32" fillId="0" borderId="21" xfId="42" applyNumberFormat="1" applyFont="1" applyFill="1" applyBorder="1" applyAlignment="1">
      <alignment vertical="top" wrapText="1"/>
    </xf>
    <xf numFmtId="0" fontId="32" fillId="0" borderId="21" xfId="0" applyFont="1" applyFill="1" applyBorder="1" applyAlignment="1">
      <alignment vertical="top" wrapText="1"/>
    </xf>
    <xf numFmtId="0" fontId="35" fillId="0" borderId="17" xfId="0" applyFont="1" applyFill="1" applyBorder="1" applyAlignment="1">
      <alignment vertical="top" wrapText="1"/>
    </xf>
    <xf numFmtId="165" fontId="35" fillId="0" borderId="22" xfId="42" applyNumberFormat="1" applyFont="1" applyFill="1" applyBorder="1" applyAlignment="1">
      <alignment vertical="top"/>
    </xf>
    <xf numFmtId="0" fontId="35" fillId="0" borderId="22" xfId="0" applyFont="1" applyFill="1" applyBorder="1" applyAlignment="1">
      <alignment vertical="top"/>
    </xf>
    <xf numFmtId="0" fontId="35" fillId="0" borderId="22" xfId="0" applyFont="1" applyFill="1" applyBorder="1" applyAlignment="1">
      <alignment vertical="top" wrapText="1"/>
    </xf>
    <xf numFmtId="0" fontId="35" fillId="0" borderId="20" xfId="0" applyFont="1" applyFill="1" applyBorder="1" applyAlignment="1">
      <alignment vertical="top" wrapText="1"/>
    </xf>
    <xf numFmtId="0" fontId="35" fillId="0" borderId="20" xfId="0" applyFont="1" applyFill="1" applyBorder="1" applyAlignment="1">
      <alignment vertical="top" wrapText="1"/>
    </xf>
    <xf numFmtId="165" fontId="35" fillId="0" borderId="15" xfId="42" applyNumberFormat="1" applyFont="1" applyFill="1" applyBorder="1" applyAlignment="1">
      <alignment vertical="top" wrapText="1"/>
    </xf>
    <xf numFmtId="165" fontId="35" fillId="0" borderId="21" xfId="42" applyNumberFormat="1" applyFont="1" applyFill="1" applyBorder="1" applyAlignment="1">
      <alignment vertical="top" wrapText="1"/>
    </xf>
    <xf numFmtId="0" fontId="48" fillId="0" borderId="15" xfId="0" applyFont="1" applyFill="1" applyBorder="1" applyAlignment="1">
      <alignment horizontal="center" wrapText="1"/>
    </xf>
    <xf numFmtId="165" fontId="48" fillId="0" borderId="15" xfId="42" applyNumberFormat="1" applyFont="1" applyFill="1" applyBorder="1" applyAlignment="1">
      <alignment horizontal="center" wrapText="1"/>
    </xf>
    <xf numFmtId="165" fontId="48" fillId="0" borderId="16" xfId="42" applyNumberFormat="1" applyFont="1" applyFill="1" applyBorder="1" applyAlignment="1">
      <alignment horizontal="center" wrapText="1"/>
    </xf>
    <xf numFmtId="0" fontId="48" fillId="0" borderId="16" xfId="0" applyFont="1" applyFill="1" applyBorder="1" applyAlignment="1">
      <alignment horizontal="center" wrapText="1"/>
    </xf>
    <xf numFmtId="0" fontId="48" fillId="0" borderId="20" xfId="0" applyFont="1" applyFill="1" applyBorder="1" applyAlignment="1">
      <alignment horizontal="center" vertical="top" wrapText="1"/>
    </xf>
    <xf numFmtId="165" fontId="45" fillId="0" borderId="20" xfId="42" applyNumberFormat="1" applyFont="1" applyFill="1" applyBorder="1" applyAlignment="1">
      <alignment horizontal="center" vertical="top" wrapText="1"/>
    </xf>
    <xf numFmtId="165" fontId="45" fillId="0" borderId="21" xfId="42" applyNumberFormat="1" applyFont="1" applyFill="1" applyBorder="1" applyAlignment="1">
      <alignment horizontal="center" vertical="top" wrapText="1"/>
    </xf>
    <xf numFmtId="0" fontId="45" fillId="0" borderId="21" xfId="0" applyFont="1" applyFill="1" applyBorder="1" applyAlignment="1">
      <alignment horizontal="center" vertical="top" wrapText="1"/>
    </xf>
    <xf numFmtId="43" fontId="32" fillId="0" borderId="0" xfId="42" applyFont="1" applyFill="1" applyAlignment="1">
      <alignment/>
    </xf>
    <xf numFmtId="0" fontId="31" fillId="0" borderId="17" xfId="0" applyFont="1" applyFill="1" applyBorder="1" applyAlignment="1">
      <alignment vertical="top" wrapText="1"/>
    </xf>
    <xf numFmtId="165" fontId="45" fillId="0" borderId="22" xfId="42" applyNumberFormat="1" applyFont="1" applyFill="1" applyBorder="1" applyAlignment="1">
      <alignment vertical="top"/>
    </xf>
    <xf numFmtId="0" fontId="45" fillId="0" borderId="22" xfId="0" applyFont="1" applyFill="1" applyBorder="1" applyAlignment="1">
      <alignment vertical="top"/>
    </xf>
    <xf numFmtId="165" fontId="45" fillId="0" borderId="17" xfId="42" applyNumberFormat="1" applyFont="1" applyFill="1" applyBorder="1" applyAlignment="1">
      <alignment vertical="top"/>
    </xf>
    <xf numFmtId="165" fontId="45" fillId="0" borderId="17" xfId="0" applyNumberFormat="1" applyFont="1" applyFill="1" applyBorder="1" applyAlignment="1">
      <alignment vertical="top"/>
    </xf>
    <xf numFmtId="0" fontId="45" fillId="0" borderId="17" xfId="0" applyFont="1" applyFill="1" applyBorder="1" applyAlignment="1">
      <alignment vertical="top"/>
    </xf>
    <xf numFmtId="0" fontId="45" fillId="0" borderId="20" xfId="0" applyFont="1" applyFill="1" applyBorder="1" applyAlignment="1">
      <alignment vertical="top" wrapText="1"/>
    </xf>
    <xf numFmtId="165" fontId="45" fillId="0" borderId="20" xfId="42" applyNumberFormat="1" applyFont="1" applyFill="1" applyBorder="1" applyAlignment="1">
      <alignment vertical="top"/>
    </xf>
    <xf numFmtId="0" fontId="45" fillId="0" borderId="20" xfId="0" applyFont="1" applyFill="1" applyBorder="1" applyAlignment="1">
      <alignment vertical="top"/>
    </xf>
    <xf numFmtId="3" fontId="32" fillId="0" borderId="0" xfId="0" applyNumberFormat="1" applyFont="1" applyFill="1" applyAlignment="1">
      <alignment/>
    </xf>
    <xf numFmtId="0" fontId="48" fillId="0" borderId="20" xfId="0" applyFont="1" applyFill="1" applyBorder="1" applyAlignment="1">
      <alignment vertical="top" wrapText="1"/>
    </xf>
    <xf numFmtId="0" fontId="48" fillId="0" borderId="21" xfId="0" applyFont="1" applyFill="1" applyBorder="1" applyAlignment="1">
      <alignment vertical="top" wrapText="1"/>
    </xf>
    <xf numFmtId="165" fontId="48" fillId="0" borderId="21" xfId="42" applyNumberFormat="1" applyFont="1" applyFill="1" applyBorder="1" applyAlignment="1">
      <alignment vertical="top" wrapText="1"/>
    </xf>
    <xf numFmtId="3" fontId="50" fillId="0" borderId="0" xfId="0" applyNumberFormat="1" applyFont="1" applyFill="1" applyAlignment="1">
      <alignment/>
    </xf>
    <xf numFmtId="0" fontId="35" fillId="0" borderId="32" xfId="0" applyFont="1" applyFill="1" applyBorder="1" applyAlignment="1">
      <alignment horizontal="left"/>
    </xf>
    <xf numFmtId="43" fontId="32" fillId="0" borderId="0" xfId="0" applyNumberFormat="1" applyFont="1" applyFill="1" applyAlignment="1">
      <alignment/>
    </xf>
    <xf numFmtId="165" fontId="32" fillId="0" borderId="0" xfId="42" applyNumberFormat="1" applyFont="1" applyFill="1" applyAlignment="1">
      <alignment/>
    </xf>
    <xf numFmtId="0" fontId="32" fillId="0" borderId="0" xfId="0" applyFont="1" applyFill="1" applyAlignment="1">
      <alignment/>
    </xf>
    <xf numFmtId="0" fontId="27" fillId="0" borderId="0" xfId="0" applyFont="1" applyFill="1" applyAlignment="1">
      <alignment horizontal="justify" vertical="top"/>
    </xf>
    <xf numFmtId="0" fontId="27" fillId="0" borderId="0" xfId="0" applyFont="1" applyFill="1" applyAlignment="1">
      <alignment horizontal="left" vertical="top" wrapText="1"/>
    </xf>
    <xf numFmtId="0" fontId="27" fillId="0" borderId="0" xfId="0" applyFont="1" applyFill="1" applyAlignment="1">
      <alignment vertical="top"/>
    </xf>
    <xf numFmtId="165" fontId="31" fillId="0" borderId="33" xfId="42" applyNumberFormat="1" applyFont="1" applyFill="1" applyBorder="1" applyAlignment="1">
      <alignment horizontal="center" vertical="top" wrapText="1"/>
    </xf>
    <xf numFmtId="0" fontId="27" fillId="0" borderId="0" xfId="0" applyFont="1" applyFill="1" applyAlignment="1">
      <alignment horizontal="center" vertical="top" wrapText="1"/>
    </xf>
    <xf numFmtId="0" fontId="27" fillId="0" borderId="0" xfId="0" applyFont="1" applyFill="1" applyAlignment="1">
      <alignment/>
    </xf>
    <xf numFmtId="165" fontId="27" fillId="0" borderId="0" xfId="42" applyNumberFormat="1" applyFont="1" applyFill="1" applyAlignment="1">
      <alignment/>
    </xf>
    <xf numFmtId="0" fontId="27" fillId="0" borderId="0" xfId="0" applyFont="1" applyFill="1" applyAlignment="1">
      <alignment wrapText="1"/>
    </xf>
    <xf numFmtId="0" fontId="31" fillId="0" borderId="0" xfId="0" applyFont="1" applyFill="1" applyAlignment="1">
      <alignment/>
    </xf>
    <xf numFmtId="165" fontId="35" fillId="0" borderId="0" xfId="42" applyNumberFormat="1" applyFont="1" applyFill="1" applyAlignment="1">
      <alignment horizontal="right"/>
    </xf>
    <xf numFmtId="0" fontId="45" fillId="0" borderId="0" xfId="0" applyFont="1" applyFill="1" applyAlignment="1">
      <alignment horizontal="justify"/>
    </xf>
    <xf numFmtId="0" fontId="35" fillId="0" borderId="0" xfId="0" applyFont="1" applyFill="1" applyAlignment="1" quotePrefix="1">
      <alignment/>
    </xf>
    <xf numFmtId="0" fontId="35" fillId="0" borderId="0" xfId="0" applyFont="1" applyFill="1" applyAlignment="1">
      <alignment horizontal="center" wrapText="1"/>
    </xf>
    <xf numFmtId="165" fontId="31" fillId="0" borderId="0" xfId="42" applyNumberFormat="1" applyFont="1" applyFill="1" applyAlignment="1">
      <alignment horizontal="justify" vertical="top" wrapText="1"/>
    </xf>
    <xf numFmtId="0" fontId="34" fillId="0" borderId="0" xfId="0" applyFont="1" applyFill="1" applyAlignment="1">
      <alignment horizontal="right"/>
    </xf>
    <xf numFmtId="0" fontId="5" fillId="0" borderId="0" xfId="0" applyFont="1" applyAlignment="1">
      <alignment/>
    </xf>
    <xf numFmtId="0" fontId="5" fillId="0" borderId="0" xfId="0" applyFont="1" applyAlignment="1">
      <alignment horizontal="center" vertical="center"/>
    </xf>
    <xf numFmtId="0" fontId="34" fillId="0" borderId="0" xfId="0" applyFont="1" applyAlignment="1">
      <alignment horizontal="left"/>
    </xf>
    <xf numFmtId="0" fontId="51" fillId="0" borderId="0" xfId="0" applyFont="1" applyAlignment="1">
      <alignment horizontal="left"/>
    </xf>
    <xf numFmtId="0" fontId="51" fillId="0" borderId="0" xfId="0" applyFont="1" applyAlignment="1">
      <alignment horizontal="center" vertical="center"/>
    </xf>
    <xf numFmtId="0" fontId="27" fillId="0" borderId="0" xfId="0" applyFont="1" applyAlignment="1">
      <alignment/>
    </xf>
    <xf numFmtId="0" fontId="27" fillId="0" borderId="0" xfId="0" applyFont="1" applyAlignment="1">
      <alignment horizontal="center"/>
    </xf>
    <xf numFmtId="0" fontId="34" fillId="0" borderId="0" xfId="0" applyFont="1" applyAlignment="1">
      <alignment horizontal="center" vertical="center"/>
    </xf>
    <xf numFmtId="0" fontId="1" fillId="0" borderId="0" xfId="0" applyFont="1" applyBorder="1" applyAlignment="1">
      <alignment/>
    </xf>
    <xf numFmtId="165" fontId="1" fillId="0" borderId="0" xfId="42" applyNumberFormat="1" applyFont="1" applyAlignment="1">
      <alignment/>
    </xf>
    <xf numFmtId="165" fontId="1" fillId="0" borderId="0" xfId="42" applyNumberFormat="1" applyFont="1" applyAlignment="1">
      <alignment/>
    </xf>
    <xf numFmtId="0" fontId="1" fillId="0" borderId="0" xfId="0" applyFont="1" applyAlignment="1">
      <alignment horizontal="center" vertical="center"/>
    </xf>
    <xf numFmtId="0" fontId="1" fillId="0" borderId="12" xfId="0" applyFont="1" applyBorder="1" applyAlignment="1">
      <alignment horizontal="center" vertical="center" wrapText="1"/>
    </xf>
    <xf numFmtId="165" fontId="1" fillId="0" borderId="12" xfId="42" applyNumberFormat="1" applyFont="1" applyBorder="1" applyAlignment="1">
      <alignment horizontal="center" vertical="center"/>
    </xf>
    <xf numFmtId="165" fontId="1" fillId="0" borderId="12" xfId="42" applyNumberFormat="1" applyFont="1" applyBorder="1" applyAlignment="1">
      <alignment horizontal="center" vertical="center" wrapText="1"/>
    </xf>
    <xf numFmtId="165" fontId="1" fillId="0" borderId="12" xfId="42" applyNumberFormat="1" applyFont="1" applyBorder="1" applyAlignment="1">
      <alignment horizontal="left" vertical="center" wrapText="1"/>
    </xf>
    <xf numFmtId="165" fontId="1" fillId="0" borderId="11" xfId="42" applyNumberFormat="1" applyFont="1" applyBorder="1" applyAlignment="1" applyProtection="1">
      <alignment/>
      <protection/>
    </xf>
    <xf numFmtId="165" fontId="1" fillId="0" borderId="11" xfId="42" applyNumberFormat="1" applyFont="1" applyBorder="1" applyAlignment="1">
      <alignment/>
    </xf>
    <xf numFmtId="165" fontId="1" fillId="0" borderId="10" xfId="42" applyNumberFormat="1" applyFont="1" applyBorder="1" applyAlignment="1" applyProtection="1">
      <alignment/>
      <protection/>
    </xf>
    <xf numFmtId="165" fontId="1" fillId="0" borderId="10" xfId="42" applyNumberFormat="1" applyFont="1" applyBorder="1" applyAlignment="1">
      <alignment/>
    </xf>
    <xf numFmtId="165" fontId="2" fillId="0" borderId="10" xfId="42" applyNumberFormat="1" applyFont="1" applyBorder="1" applyAlignment="1" applyProtection="1">
      <alignment/>
      <protection/>
    </xf>
    <xf numFmtId="165" fontId="2" fillId="0" borderId="10" xfId="42" applyNumberFormat="1" applyFont="1" applyBorder="1" applyAlignment="1">
      <alignment/>
    </xf>
    <xf numFmtId="165" fontId="1" fillId="0" borderId="0" xfId="42" applyNumberFormat="1" applyFont="1" applyAlignment="1">
      <alignment horizontal="center"/>
    </xf>
    <xf numFmtId="165" fontId="1" fillId="0" borderId="0" xfId="42" applyNumberFormat="1" applyFont="1" applyFill="1" applyAlignment="1">
      <alignment horizontal="center" vertical="center"/>
    </xf>
    <xf numFmtId="165" fontId="5" fillId="0" borderId="0" xfId="42" applyNumberFormat="1" applyFont="1" applyFill="1" applyAlignment="1">
      <alignment horizontal="center" vertical="center"/>
    </xf>
    <xf numFmtId="0" fontId="54" fillId="0" borderId="0" xfId="0" applyFont="1" applyAlignment="1">
      <alignment horizontal="center" vertical="center"/>
    </xf>
    <xf numFmtId="0" fontId="54" fillId="0" borderId="0" xfId="0" applyFont="1" applyAlignment="1">
      <alignment/>
    </xf>
    <xf numFmtId="165" fontId="1" fillId="0" borderId="36" xfId="42" applyNumberFormat="1" applyFont="1" applyBorder="1" applyAlignment="1">
      <alignment/>
    </xf>
    <xf numFmtId="165" fontId="1" fillId="0" borderId="12" xfId="42" applyNumberFormat="1" applyFont="1" applyBorder="1" applyAlignment="1">
      <alignment/>
    </xf>
    <xf numFmtId="165" fontId="1" fillId="0" borderId="37" xfId="42" applyNumberFormat="1" applyFont="1" applyBorder="1" applyAlignment="1" applyProtection="1">
      <alignment/>
      <protection/>
    </xf>
    <xf numFmtId="165" fontId="2" fillId="0" borderId="37" xfId="42" applyNumberFormat="1" applyFont="1" applyBorder="1" applyAlignment="1" applyProtection="1">
      <alignment/>
      <protection/>
    </xf>
    <xf numFmtId="165" fontId="2" fillId="0" borderId="12" xfId="42" applyNumberFormat="1" applyFont="1" applyBorder="1" applyAlignment="1">
      <alignment/>
    </xf>
    <xf numFmtId="165" fontId="1" fillId="0" borderId="12" xfId="42"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ports\ACCOUNTING\Accounting\2015\SEP\SSC\BAO%20CAO%20TAI%20CHINH\2015\Copy%20of%20QUY%202\BAO%20CAO%20TAI%20CHINH%20%20Q3%20SSC.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gram%20Files\Vision\LsAgXLB.xla"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s\ACCOUNTING\Accounting\2015\DEC\BAO%20CAO%20TAI%20CHINH%20Q4\Report%20Circular%202014%20Q2.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ports\ACCOUNTING\Accounting\2012\201206\Khoa-27%20Mar.%20Report%20Circular%2095v5-De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PHUONG.NGUYENLAN\Local%20Settings\Temporary%20Internet%20Files\Content.Outlook\4BOO53YZ\THUYET%20MINH%20HN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ia"/>
      <sheetName val="BCĐKT_06001"/>
      <sheetName val="KQHĐKD_06120"/>
      <sheetName val="BCLCTienTe_06003"/>
      <sheetName val="BCLCTienTe_06214"/>
    </sheetNames>
    <sheetDataSet>
      <sheetData sheetId="1">
        <row r="4">
          <cell r="B4" t="str">
            <v>100</v>
          </cell>
          <cell r="D4">
            <v>358988848177</v>
          </cell>
          <cell r="E4">
            <v>371109454037</v>
          </cell>
        </row>
        <row r="5">
          <cell r="B5" t="str">
            <v>110</v>
          </cell>
          <cell r="C5" t="str">
            <v>V.01</v>
          </cell>
          <cell r="D5">
            <v>255552576083</v>
          </cell>
          <cell r="E5">
            <v>242144706513</v>
          </cell>
        </row>
        <row r="6">
          <cell r="B6" t="str">
            <v>111</v>
          </cell>
          <cell r="D6">
            <v>220639504437</v>
          </cell>
          <cell r="E6">
            <v>217186227308</v>
          </cell>
        </row>
        <row r="7">
          <cell r="B7" t="str">
            <v>112</v>
          </cell>
          <cell r="D7">
            <v>34913071646</v>
          </cell>
          <cell r="E7">
            <v>24958479205</v>
          </cell>
        </row>
        <row r="8">
          <cell r="B8" t="str">
            <v>120</v>
          </cell>
          <cell r="C8" t="str">
            <v>V.04</v>
          </cell>
          <cell r="D8">
            <v>18307317</v>
          </cell>
          <cell r="E8">
            <v>18307317</v>
          </cell>
        </row>
        <row r="9">
          <cell r="B9" t="str">
            <v>121</v>
          </cell>
          <cell r="D9">
            <v>24995819</v>
          </cell>
          <cell r="E9">
            <v>24995819</v>
          </cell>
        </row>
        <row r="10">
          <cell r="B10" t="str">
            <v>129</v>
          </cell>
          <cell r="D10">
            <v>-6688502</v>
          </cell>
          <cell r="E10">
            <v>-6688502</v>
          </cell>
        </row>
        <row r="11">
          <cell r="B11" t="str">
            <v>130</v>
          </cell>
          <cell r="C11" t="str">
            <v>V.11</v>
          </cell>
          <cell r="D11">
            <v>102402763502</v>
          </cell>
          <cell r="E11">
            <v>127504594052</v>
          </cell>
        </row>
        <row r="12">
          <cell r="B12" t="str">
            <v>131</v>
          </cell>
        </row>
        <row r="13">
          <cell r="B13" t="str">
            <v>132</v>
          </cell>
          <cell r="D13">
            <v>8380726</v>
          </cell>
          <cell r="E13">
            <v>8380726</v>
          </cell>
        </row>
        <row r="14">
          <cell r="B14" t="str">
            <v>133</v>
          </cell>
          <cell r="E14">
            <v>0</v>
          </cell>
        </row>
        <row r="15">
          <cell r="B15" t="str">
            <v>135</v>
          </cell>
          <cell r="D15">
            <v>102288420294</v>
          </cell>
          <cell r="E15">
            <v>127441039880</v>
          </cell>
        </row>
        <row r="16">
          <cell r="B16" t="str">
            <v>138</v>
          </cell>
          <cell r="D16">
            <v>105962482</v>
          </cell>
          <cell r="E16">
            <v>55173446</v>
          </cell>
        </row>
        <row r="17">
          <cell r="B17" t="str">
            <v>139</v>
          </cell>
        </row>
        <row r="18">
          <cell r="B18" t="str">
            <v>140</v>
          </cell>
          <cell r="C18" t="str">
            <v>V.02</v>
          </cell>
        </row>
        <row r="19">
          <cell r="B19" t="str">
            <v>150</v>
          </cell>
          <cell r="D19">
            <v>1015201275</v>
          </cell>
          <cell r="E19">
            <v>1441846155</v>
          </cell>
        </row>
        <row r="20">
          <cell r="B20" t="str">
            <v>151</v>
          </cell>
          <cell r="D20">
            <v>834641275</v>
          </cell>
          <cell r="E20">
            <v>1290786155</v>
          </cell>
        </row>
        <row r="21">
          <cell r="B21" t="str">
            <v>152</v>
          </cell>
          <cell r="D21">
            <v>0</v>
          </cell>
          <cell r="E21">
            <v>0</v>
          </cell>
        </row>
        <row r="22">
          <cell r="B22" t="str">
            <v>154</v>
          </cell>
          <cell r="D22">
            <v>0</v>
          </cell>
          <cell r="E22">
            <v>0</v>
          </cell>
        </row>
        <row r="23">
          <cell r="B23" t="str">
            <v>157</v>
          </cell>
          <cell r="D23">
            <v>0</v>
          </cell>
          <cell r="E23">
            <v>0</v>
          </cell>
        </row>
        <row r="24">
          <cell r="B24" t="str">
            <v>158</v>
          </cell>
          <cell r="D24">
            <v>180560000</v>
          </cell>
          <cell r="E24">
            <v>151060000</v>
          </cell>
        </row>
        <row r="25">
          <cell r="B25" t="str">
            <v>200</v>
          </cell>
          <cell r="D25">
            <v>8782930342</v>
          </cell>
          <cell r="E25">
            <v>9007799302</v>
          </cell>
        </row>
        <row r="26">
          <cell r="B26" t="str">
            <v>210</v>
          </cell>
          <cell r="C26" t="str">
            <v>V.11</v>
          </cell>
        </row>
        <row r="27">
          <cell r="B27" t="str">
            <v>211</v>
          </cell>
        </row>
        <row r="28">
          <cell r="B28" t="str">
            <v>212</v>
          </cell>
        </row>
        <row r="29">
          <cell r="B29" t="str">
            <v>213</v>
          </cell>
        </row>
        <row r="30">
          <cell r="B30" t="str">
            <v>218</v>
          </cell>
        </row>
        <row r="31">
          <cell r="B31" t="str">
            <v>219</v>
          </cell>
        </row>
        <row r="32">
          <cell r="B32" t="str">
            <v>220</v>
          </cell>
          <cell r="D32">
            <v>5158618454</v>
          </cell>
          <cell r="E32">
            <v>5407207511</v>
          </cell>
        </row>
        <row r="33">
          <cell r="B33" t="str">
            <v>221</v>
          </cell>
          <cell r="C33" t="str">
            <v>V.05</v>
          </cell>
          <cell r="D33">
            <v>58035500</v>
          </cell>
          <cell r="E33">
            <v>64293125</v>
          </cell>
        </row>
        <row r="34">
          <cell r="B34" t="str">
            <v>222</v>
          </cell>
          <cell r="D34">
            <v>6582908330</v>
          </cell>
          <cell r="E34">
            <v>6582908330</v>
          </cell>
        </row>
        <row r="35">
          <cell r="B35" t="str">
            <v>223</v>
          </cell>
          <cell r="D35">
            <v>-6524872830</v>
          </cell>
          <cell r="E35">
            <v>-6518615205</v>
          </cell>
        </row>
        <row r="36">
          <cell r="B36" t="str">
            <v>224</v>
          </cell>
        </row>
        <row r="37">
          <cell r="B37" t="str">
            <v>225</v>
          </cell>
        </row>
        <row r="38">
          <cell r="B38" t="str">
            <v>226</v>
          </cell>
        </row>
        <row r="39">
          <cell r="B39" t="str">
            <v>227</v>
          </cell>
          <cell r="C39" t="str">
            <v>V.06</v>
          </cell>
          <cell r="D39">
            <v>5100582954</v>
          </cell>
          <cell r="E39">
            <v>5342914386</v>
          </cell>
        </row>
        <row r="40">
          <cell r="B40" t="str">
            <v>228</v>
          </cell>
          <cell r="D40">
            <v>13763022083</v>
          </cell>
          <cell r="E40">
            <v>13763022083</v>
          </cell>
        </row>
        <row r="41">
          <cell r="B41" t="str">
            <v>229</v>
          </cell>
          <cell r="D41">
            <v>-8662439129</v>
          </cell>
          <cell r="E41">
            <v>-8420107697</v>
          </cell>
        </row>
        <row r="42">
          <cell r="B42" t="str">
            <v>230</v>
          </cell>
          <cell r="D42">
            <v>0</v>
          </cell>
        </row>
        <row r="43">
          <cell r="B43" t="str">
            <v>240</v>
          </cell>
        </row>
        <row r="44">
          <cell r="B44" t="str">
            <v>241</v>
          </cell>
        </row>
        <row r="45">
          <cell r="B45" t="str">
            <v>242</v>
          </cell>
        </row>
        <row r="46">
          <cell r="B46" t="str">
            <v>250</v>
          </cell>
        </row>
        <row r="47">
          <cell r="B47" t="str">
            <v>251</v>
          </cell>
        </row>
        <row r="48">
          <cell r="B48" t="str">
            <v>252</v>
          </cell>
        </row>
        <row r="49">
          <cell r="B49" t="str">
            <v>253</v>
          </cell>
        </row>
        <row r="50">
          <cell r="B50" t="str">
            <v>254</v>
          </cell>
        </row>
        <row r="51">
          <cell r="B51" t="str">
            <v>255</v>
          </cell>
        </row>
        <row r="52">
          <cell r="B52" t="str">
            <v>258</v>
          </cell>
          <cell r="C52" t="str">
            <v>V.04</v>
          </cell>
        </row>
        <row r="53">
          <cell r="B53" t="str">
            <v>259</v>
          </cell>
        </row>
        <row r="54">
          <cell r="B54" t="str">
            <v>260</v>
          </cell>
          <cell r="D54">
            <v>3624311888</v>
          </cell>
          <cell r="E54">
            <v>3600591791</v>
          </cell>
        </row>
        <row r="55">
          <cell r="B55" t="str">
            <v>261</v>
          </cell>
          <cell r="C55" t="str">
            <v>V.07</v>
          </cell>
          <cell r="D55">
            <v>158466873</v>
          </cell>
          <cell r="E55">
            <v>134746776</v>
          </cell>
        </row>
        <row r="56">
          <cell r="B56" t="str">
            <v>262</v>
          </cell>
          <cell r="C56" t="str">
            <v>V.09</v>
          </cell>
          <cell r="D56">
            <v>0</v>
          </cell>
          <cell r="E56">
            <v>0</v>
          </cell>
        </row>
        <row r="57">
          <cell r="B57" t="str">
            <v>263</v>
          </cell>
          <cell r="C57" t="str">
            <v>V.10</v>
          </cell>
          <cell r="D57">
            <v>2951245015</v>
          </cell>
          <cell r="E57">
            <v>2951245015</v>
          </cell>
        </row>
        <row r="58">
          <cell r="B58" t="str">
            <v>268</v>
          </cell>
          <cell r="D58">
            <v>514600000</v>
          </cell>
          <cell r="E58">
            <v>514600000</v>
          </cell>
        </row>
        <row r="59">
          <cell r="B59" t="str">
            <v>270</v>
          </cell>
          <cell r="D59">
            <v>367771778519</v>
          </cell>
          <cell r="E59">
            <v>380117253339</v>
          </cell>
        </row>
        <row r="60">
          <cell r="B60" t="str">
            <v>2.x</v>
          </cell>
        </row>
        <row r="61">
          <cell r="B61" t="str">
            <v>300</v>
          </cell>
          <cell r="D61">
            <v>74404955491</v>
          </cell>
          <cell r="E61">
            <v>84549809716</v>
          </cell>
        </row>
        <row r="62">
          <cell r="B62" t="str">
            <v>310</v>
          </cell>
          <cell r="D62">
            <v>74404955491</v>
          </cell>
          <cell r="E62">
            <v>84549809716</v>
          </cell>
        </row>
        <row r="63">
          <cell r="B63" t="str">
            <v>311</v>
          </cell>
          <cell r="D63">
            <v>38032710000</v>
          </cell>
          <cell r="E63">
            <v>38913600000</v>
          </cell>
        </row>
        <row r="64">
          <cell r="B64" t="str">
            <v>312</v>
          </cell>
          <cell r="D64">
            <v>0</v>
          </cell>
          <cell r="E64">
            <v>0</v>
          </cell>
        </row>
        <row r="65">
          <cell r="B65" t="str">
            <v>313</v>
          </cell>
          <cell r="D65">
            <v>0</v>
          </cell>
          <cell r="E65">
            <v>0</v>
          </cell>
        </row>
        <row r="66">
          <cell r="B66" t="str">
            <v>314</v>
          </cell>
          <cell r="C66" t="str">
            <v>V.08</v>
          </cell>
          <cell r="D66">
            <v>327157933</v>
          </cell>
          <cell r="E66">
            <v>756041466</v>
          </cell>
        </row>
        <row r="67">
          <cell r="B67" t="str">
            <v>315</v>
          </cell>
          <cell r="D67">
            <v>74298966</v>
          </cell>
          <cell r="E67">
            <v>198443785</v>
          </cell>
        </row>
        <row r="68">
          <cell r="B68" t="str">
            <v>316</v>
          </cell>
          <cell r="C68" t="str">
            <v>V.12</v>
          </cell>
          <cell r="D68">
            <v>1086405419</v>
          </cell>
          <cell r="E68">
            <v>3022655643</v>
          </cell>
        </row>
        <row r="69">
          <cell r="B69" t="str">
            <v>317</v>
          </cell>
          <cell r="D69">
            <v>0</v>
          </cell>
          <cell r="E69">
            <v>0</v>
          </cell>
        </row>
        <row r="70">
          <cell r="B70" t="str">
            <v>319</v>
          </cell>
          <cell r="C70" t="str">
            <v>V.13</v>
          </cell>
          <cell r="D70">
            <v>219945216</v>
          </cell>
          <cell r="E70">
            <v>103257626</v>
          </cell>
        </row>
        <row r="71">
          <cell r="B71" t="str">
            <v>320</v>
          </cell>
          <cell r="D71">
            <v>34264394643</v>
          </cell>
          <cell r="E71">
            <v>40957168462</v>
          </cell>
        </row>
        <row r="72">
          <cell r="B72" t="str">
            <v>321</v>
          </cell>
          <cell r="D72">
            <v>23483314</v>
          </cell>
          <cell r="E72">
            <v>167082734</v>
          </cell>
        </row>
        <row r="73">
          <cell r="B73" t="str">
            <v>322</v>
          </cell>
          <cell r="D73">
            <v>0</v>
          </cell>
          <cell r="E73">
            <v>0</v>
          </cell>
        </row>
        <row r="74">
          <cell r="B74" t="str">
            <v>323</v>
          </cell>
          <cell r="D74">
            <v>376560000</v>
          </cell>
          <cell r="E74">
            <v>431560000</v>
          </cell>
        </row>
        <row r="75">
          <cell r="B75" t="str">
            <v>327</v>
          </cell>
        </row>
        <row r="76">
          <cell r="B76" t="str">
            <v>328</v>
          </cell>
        </row>
        <row r="77">
          <cell r="B77" t="str">
            <v>329</v>
          </cell>
        </row>
        <row r="78">
          <cell r="B78" t="str">
            <v>330</v>
          </cell>
        </row>
        <row r="79">
          <cell r="B79" t="str">
            <v>331</v>
          </cell>
        </row>
        <row r="80">
          <cell r="B80" t="str">
            <v>332</v>
          </cell>
          <cell r="C80" t="str">
            <v>V.14</v>
          </cell>
        </row>
        <row r="81">
          <cell r="B81" t="str">
            <v>333</v>
          </cell>
        </row>
        <row r="82">
          <cell r="B82" t="str">
            <v>334</v>
          </cell>
          <cell r="C82" t="str">
            <v>V.15</v>
          </cell>
        </row>
        <row r="83">
          <cell r="B83" t="str">
            <v>335</v>
          </cell>
          <cell r="C83" t="str">
            <v>V.09</v>
          </cell>
        </row>
        <row r="84">
          <cell r="B84" t="str">
            <v>336</v>
          </cell>
        </row>
        <row r="85">
          <cell r="B85" t="str">
            <v>337</v>
          </cell>
        </row>
        <row r="86">
          <cell r="B86" t="str">
            <v>338</v>
          </cell>
        </row>
        <row r="87">
          <cell r="B87" t="str">
            <v>339</v>
          </cell>
        </row>
        <row r="88">
          <cell r="B88" t="str">
            <v>359</v>
          </cell>
        </row>
        <row r="89">
          <cell r="B89" t="str">
            <v>400</v>
          </cell>
          <cell r="D89">
            <v>293366823028</v>
          </cell>
          <cell r="E89">
            <v>295567443623</v>
          </cell>
        </row>
        <row r="90">
          <cell r="B90" t="str">
            <v>410</v>
          </cell>
          <cell r="C90" t="str">
            <v>V.16</v>
          </cell>
          <cell r="D90">
            <v>293366823028</v>
          </cell>
          <cell r="E90">
            <v>295567443623</v>
          </cell>
        </row>
        <row r="91">
          <cell r="B91" t="str">
            <v>411</v>
          </cell>
          <cell r="D91">
            <v>300000000000</v>
          </cell>
          <cell r="E91">
            <v>300000000000</v>
          </cell>
        </row>
        <row r="92">
          <cell r="B92" t="str">
            <v>412</v>
          </cell>
        </row>
        <row r="93">
          <cell r="B93" t="str">
            <v>413</v>
          </cell>
        </row>
        <row r="94">
          <cell r="B94" t="str">
            <v>414</v>
          </cell>
          <cell r="D94">
            <v>-625332500</v>
          </cell>
          <cell r="E94">
            <v>-625332500</v>
          </cell>
        </row>
        <row r="95">
          <cell r="B95" t="str">
            <v>415</v>
          </cell>
        </row>
        <row r="96">
          <cell r="B96" t="str">
            <v>416</v>
          </cell>
        </row>
        <row r="97">
          <cell r="B97" t="str">
            <v>417</v>
          </cell>
        </row>
        <row r="98">
          <cell r="B98" t="str">
            <v>418</v>
          </cell>
          <cell r="D98">
            <v>2073886024</v>
          </cell>
          <cell r="E98">
            <v>2073886024</v>
          </cell>
        </row>
        <row r="99">
          <cell r="B99" t="str">
            <v>419</v>
          </cell>
          <cell r="D99">
            <v>2073886023</v>
          </cell>
          <cell r="E99">
            <v>2073886023</v>
          </cell>
        </row>
        <row r="100">
          <cell r="B100" t="str">
            <v>420</v>
          </cell>
          <cell r="D100">
            <v>-10155616519</v>
          </cell>
          <cell r="E100">
            <v>-7954995924</v>
          </cell>
        </row>
        <row r="101">
          <cell r="B101" t="str">
            <v>440</v>
          </cell>
          <cell r="D101">
            <v>367771778519</v>
          </cell>
          <cell r="E101">
            <v>380117253339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toFormat"/>
      <sheetName val="Scrapbook"/>
      <sheetName val="myFormat"/>
    </sheetNames>
    <definedNames>
      <definedName name="AG_SMLK"/>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TTC - SSC"/>
      <sheetName val="Master"/>
      <sheetName val="BS(VIE)"/>
      <sheetName val="Ls_AgXLB_WorkbookFile"/>
      <sheetName val="BS (ENG)"/>
      <sheetName val="P&amp;L(VIE)"/>
      <sheetName val="P&amp;L (ENG)"/>
      <sheetName val="CF-Direct(VIE)"/>
      <sheetName val="CF-Direct (ENG)"/>
      <sheetName val="ubck"/>
      <sheetName val="Notes- VN"/>
      <sheetName val="Notes"/>
      <sheetName val="State Bank"/>
      <sheetName val="Tax payable"/>
      <sheetName val="A&amp;P"/>
      <sheetName val="NN"/>
    </sheetNames>
    <sheetDataSet>
      <sheetData sheetId="10">
        <row r="248">
          <cell r="C248">
            <v>101550000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ster"/>
      <sheetName val="BS(VIE)"/>
      <sheetName val="Ls_AgXLB_WorkbookFile"/>
      <sheetName val="BS (ENG)"/>
      <sheetName val="P&amp;L(VIE)"/>
      <sheetName val="P&amp;L (ENG)"/>
      <sheetName val="CF-Direct(VIE)"/>
      <sheetName val="CF-Direct (ENG)"/>
      <sheetName val="ubck"/>
      <sheetName val="Notes"/>
      <sheetName val="State Bank"/>
      <sheetName val="Tax payable"/>
      <sheetName val="A&amp;P"/>
    </sheetNames>
    <sheetDataSet>
      <sheetData sheetId="0">
        <row r="13">
          <cell r="D13" t="str">
            <v>SBS</v>
          </cell>
        </row>
      </sheetData>
      <sheetData sheetId="9">
        <row r="259">
          <cell r="F259">
            <v>28640000</v>
          </cell>
          <cell r="G259">
            <v>31850000</v>
          </cell>
        </row>
        <row r="260">
          <cell r="C260">
            <v>164217200</v>
          </cell>
          <cell r="F260">
            <v>0</v>
          </cell>
          <cell r="G260">
            <v>0</v>
          </cell>
        </row>
        <row r="261">
          <cell r="C261">
            <v>514600000</v>
          </cell>
          <cell r="F261">
            <v>0</v>
          </cell>
          <cell r="G26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tes- V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208"/>
  <sheetViews>
    <sheetView zoomScalePageLayoutView="0" workbookViewId="0" topLeftCell="A1">
      <selection activeCell="D8" sqref="D8"/>
    </sheetView>
  </sheetViews>
  <sheetFormatPr defaultColWidth="9.140625" defaultRowHeight="12"/>
  <cols>
    <col min="1" max="1" width="43.7109375" style="0" customWidth="1"/>
    <col min="2" max="2" width="6.8515625" style="0" customWidth="1"/>
    <col min="4" max="4" width="19.7109375" style="6" customWidth="1"/>
    <col min="5" max="5" width="20.00390625" style="7" customWidth="1"/>
    <col min="6" max="6" width="3.7109375" style="0" customWidth="1"/>
    <col min="8" max="8" width="10.00390625" style="0" bestFit="1" customWidth="1"/>
  </cols>
  <sheetData>
    <row r="1" spans="1:2" ht="12">
      <c r="A1" s="27" t="s">
        <v>376</v>
      </c>
      <c r="B1" s="27"/>
    </row>
    <row r="2" spans="1:4" ht="12">
      <c r="A2" s="28" t="s">
        <v>377</v>
      </c>
      <c r="B2" s="28"/>
      <c r="D2" s="8" t="s">
        <v>0</v>
      </c>
    </row>
    <row r="3" spans="1:4" ht="12">
      <c r="A3" s="28" t="s">
        <v>1</v>
      </c>
      <c r="B3" s="28"/>
      <c r="D3" s="6" t="s">
        <v>387</v>
      </c>
    </row>
    <row r="4" spans="4:5" ht="12">
      <c r="D4" s="6" t="s">
        <v>2</v>
      </c>
      <c r="E4" s="21"/>
    </row>
    <row r="5" spans="1:5" ht="19.5" customHeight="1">
      <c r="A5" s="29" t="s">
        <v>3</v>
      </c>
      <c r="B5" s="30"/>
      <c r="C5" s="30"/>
      <c r="D5" s="30"/>
      <c r="E5" s="22"/>
    </row>
    <row r="6" ht="12"/>
    <row r="7" ht="12"/>
    <row r="8" spans="1:5" ht="36">
      <c r="A8" s="4" t="s">
        <v>4</v>
      </c>
      <c r="B8" s="5" t="s">
        <v>378</v>
      </c>
      <c r="C8" s="5" t="s">
        <v>379</v>
      </c>
      <c r="D8" s="9" t="s">
        <v>386</v>
      </c>
      <c r="E8" s="23" t="s">
        <v>388</v>
      </c>
    </row>
    <row r="9" spans="1:5" ht="12">
      <c r="A9" s="3" t="s">
        <v>5</v>
      </c>
      <c r="B9" s="3"/>
      <c r="C9" s="3"/>
      <c r="D9" s="10"/>
      <c r="E9" s="11"/>
    </row>
    <row r="10" spans="1:5" ht="12">
      <c r="A10" s="1" t="s">
        <v>6</v>
      </c>
      <c r="B10" s="1" t="s">
        <v>7</v>
      </c>
      <c r="C10" s="1"/>
      <c r="D10" s="11">
        <f>D11+D14+D18+D25+D28</f>
        <v>357730575624</v>
      </c>
      <c r="E10" s="13">
        <f>E11+E14+E18+E25+E28</f>
        <v>396838995221</v>
      </c>
    </row>
    <row r="11" spans="1:5" ht="12">
      <c r="A11" s="1" t="s">
        <v>8</v>
      </c>
      <c r="B11" s="1" t="s">
        <v>9</v>
      </c>
      <c r="C11" s="1"/>
      <c r="D11" s="11">
        <f>SUM(D12:D13)</f>
        <v>240608768536</v>
      </c>
      <c r="E11" s="13">
        <f>SUM(E12:E13)</f>
        <v>254001444927</v>
      </c>
    </row>
    <row r="12" spans="1:5" ht="12">
      <c r="A12" s="2" t="s">
        <v>10</v>
      </c>
      <c r="B12" s="2" t="s">
        <v>11</v>
      </c>
      <c r="C12" s="2"/>
      <c r="D12" s="12">
        <v>219133230781</v>
      </c>
      <c r="E12" s="14">
        <v>232956608257</v>
      </c>
    </row>
    <row r="13" spans="1:5" ht="12">
      <c r="A13" s="2" t="s">
        <v>12</v>
      </c>
      <c r="B13" s="2" t="s">
        <v>13</v>
      </c>
      <c r="C13" s="2"/>
      <c r="D13" s="12">
        <v>21475537755</v>
      </c>
      <c r="E13" s="14">
        <v>21044836670</v>
      </c>
    </row>
    <row r="14" spans="1:5" ht="12">
      <c r="A14" s="1" t="s">
        <v>14</v>
      </c>
      <c r="B14" s="1" t="s">
        <v>15</v>
      </c>
      <c r="C14" s="1"/>
      <c r="D14" s="11">
        <f>SUM(D15:D17)</f>
        <v>17683698</v>
      </c>
      <c r="E14" s="13">
        <f>SUM(E15:E17)</f>
        <v>18590195</v>
      </c>
    </row>
    <row r="15" spans="1:5" ht="12">
      <c r="A15" s="2" t="s">
        <v>16</v>
      </c>
      <c r="B15" s="2" t="s">
        <v>17</v>
      </c>
      <c r="C15" s="2"/>
      <c r="D15" s="12">
        <v>24995819</v>
      </c>
      <c r="E15" s="14">
        <v>24995819</v>
      </c>
    </row>
    <row r="16" spans="1:5" ht="12">
      <c r="A16" s="2" t="s">
        <v>18</v>
      </c>
      <c r="B16" s="2" t="s">
        <v>19</v>
      </c>
      <c r="C16" s="2"/>
      <c r="D16" s="12">
        <v>0</v>
      </c>
      <c r="E16" s="14">
        <v>0</v>
      </c>
    </row>
    <row r="17" spans="1:5" ht="12">
      <c r="A17" s="2" t="s">
        <v>20</v>
      </c>
      <c r="B17" s="2" t="s">
        <v>21</v>
      </c>
      <c r="C17" s="2"/>
      <c r="D17" s="12">
        <v>-7312121</v>
      </c>
      <c r="E17" s="14">
        <v>-6405624</v>
      </c>
    </row>
    <row r="18" spans="1:5" ht="12">
      <c r="A18" s="1" t="s">
        <v>22</v>
      </c>
      <c r="B18" s="1" t="s">
        <v>23</v>
      </c>
      <c r="C18" s="1"/>
      <c r="D18" s="11">
        <f>SUM(D19:D24)</f>
        <v>116755685614</v>
      </c>
      <c r="E18" s="13">
        <f>SUM(E19:E24)</f>
        <v>142526131516</v>
      </c>
    </row>
    <row r="19" spans="1:5" ht="12">
      <c r="A19" s="2" t="s">
        <v>24</v>
      </c>
      <c r="B19" s="2" t="s">
        <v>25</v>
      </c>
      <c r="C19" s="2"/>
      <c r="D19" s="12">
        <v>0</v>
      </c>
      <c r="E19" s="14">
        <v>0</v>
      </c>
    </row>
    <row r="20" spans="1:5" ht="12">
      <c r="A20" s="2" t="s">
        <v>26</v>
      </c>
      <c r="B20" s="2" t="s">
        <v>27</v>
      </c>
      <c r="C20" s="2"/>
      <c r="D20" s="12">
        <v>70310726</v>
      </c>
      <c r="E20" s="14">
        <v>96120000</v>
      </c>
    </row>
    <row r="21" spans="1:5" ht="12">
      <c r="A21" s="2" t="s">
        <v>28</v>
      </c>
      <c r="B21" s="2" t="s">
        <v>29</v>
      </c>
      <c r="C21" s="2"/>
      <c r="D21" s="12">
        <v>0</v>
      </c>
      <c r="E21" s="14">
        <v>0</v>
      </c>
    </row>
    <row r="22" spans="1:5" ht="12">
      <c r="A22" s="2" t="s">
        <v>30</v>
      </c>
      <c r="B22" s="2" t="s">
        <v>31</v>
      </c>
      <c r="C22" s="2"/>
      <c r="D22" s="12">
        <v>116608275378</v>
      </c>
      <c r="E22" s="14">
        <v>142363059205</v>
      </c>
    </row>
    <row r="23" spans="1:5" ht="12">
      <c r="A23" s="2" t="s">
        <v>32</v>
      </c>
      <c r="B23" s="2" t="s">
        <v>33</v>
      </c>
      <c r="C23" s="2"/>
      <c r="D23" s="12">
        <v>77099510</v>
      </c>
      <c r="E23" s="14">
        <v>66952311</v>
      </c>
    </row>
    <row r="24" spans="1:5" ht="12">
      <c r="A24" s="2" t="s">
        <v>34</v>
      </c>
      <c r="B24" s="2" t="s">
        <v>35</v>
      </c>
      <c r="C24" s="2"/>
      <c r="D24" s="12">
        <v>0</v>
      </c>
      <c r="E24" s="14">
        <v>0</v>
      </c>
    </row>
    <row r="25" spans="1:5" ht="12">
      <c r="A25" s="1" t="s">
        <v>36</v>
      </c>
      <c r="B25" s="1" t="s">
        <v>37</v>
      </c>
      <c r="C25" s="1"/>
      <c r="D25" s="12">
        <v>0</v>
      </c>
      <c r="E25" s="14">
        <v>0</v>
      </c>
    </row>
    <row r="26" spans="1:5" ht="12">
      <c r="A26" s="2" t="s">
        <v>38</v>
      </c>
      <c r="B26" s="2" t="s">
        <v>39</v>
      </c>
      <c r="C26" s="2"/>
      <c r="D26" s="12">
        <v>0</v>
      </c>
      <c r="E26" s="14">
        <v>0</v>
      </c>
    </row>
    <row r="27" spans="1:5" ht="12">
      <c r="A27" s="2" t="s">
        <v>40</v>
      </c>
      <c r="B27" s="2" t="s">
        <v>41</v>
      </c>
      <c r="C27" s="2"/>
      <c r="D27" s="12">
        <v>0</v>
      </c>
      <c r="E27" s="14">
        <v>0</v>
      </c>
    </row>
    <row r="28" spans="1:5" ht="12">
      <c r="A28" s="1" t="s">
        <v>42</v>
      </c>
      <c r="B28" s="1" t="s">
        <v>43</v>
      </c>
      <c r="C28" s="1"/>
      <c r="D28" s="11">
        <f>SUM(D29:D33)</f>
        <v>348437776</v>
      </c>
      <c r="E28" s="13">
        <f>SUM(E29:E33)</f>
        <v>292828583</v>
      </c>
    </row>
    <row r="29" spans="1:5" ht="12">
      <c r="A29" s="2" t="s">
        <v>44</v>
      </c>
      <c r="B29" s="2" t="s">
        <v>45</v>
      </c>
      <c r="C29" s="2"/>
      <c r="D29" s="12">
        <v>236377776</v>
      </c>
      <c r="E29" s="14">
        <v>160368583</v>
      </c>
    </row>
    <row r="30" spans="1:5" ht="12">
      <c r="A30" s="2" t="s">
        <v>46</v>
      </c>
      <c r="B30" s="2" t="s">
        <v>47</v>
      </c>
      <c r="C30" s="2"/>
      <c r="D30" s="12">
        <v>0</v>
      </c>
      <c r="E30" s="14">
        <v>0</v>
      </c>
    </row>
    <row r="31" spans="1:5" ht="12">
      <c r="A31" s="2" t="s">
        <v>48</v>
      </c>
      <c r="B31" s="2" t="s">
        <v>49</v>
      </c>
      <c r="C31" s="2"/>
      <c r="D31" s="12">
        <v>0</v>
      </c>
      <c r="E31" s="14">
        <v>0</v>
      </c>
    </row>
    <row r="32" spans="1:5" ht="12">
      <c r="A32" s="2" t="s">
        <v>50</v>
      </c>
      <c r="B32" s="2" t="s">
        <v>51</v>
      </c>
      <c r="C32" s="2"/>
      <c r="D32" s="12">
        <v>0</v>
      </c>
      <c r="E32" s="14">
        <v>0</v>
      </c>
    </row>
    <row r="33" spans="1:5" ht="12">
      <c r="A33" s="2" t="s">
        <v>52</v>
      </c>
      <c r="B33" s="2" t="s">
        <v>53</v>
      </c>
      <c r="C33" s="2"/>
      <c r="D33" s="12">
        <v>112060000</v>
      </c>
      <c r="E33" s="14">
        <v>132460000</v>
      </c>
    </row>
    <row r="34" spans="1:5" ht="12">
      <c r="A34" s="1" t="s">
        <v>54</v>
      </c>
      <c r="B34" s="1" t="s">
        <v>55</v>
      </c>
      <c r="C34" s="1"/>
      <c r="D34" s="11">
        <f>D35+D41+D52+D55+D63+D68</f>
        <v>8683064768</v>
      </c>
      <c r="E34" s="13">
        <f>E35+E41+E52+E55+E63+E68</f>
        <v>5557587194</v>
      </c>
    </row>
    <row r="35" spans="1:5" ht="12">
      <c r="A35" s="1" t="s">
        <v>56</v>
      </c>
      <c r="B35" s="1" t="s">
        <v>57</v>
      </c>
      <c r="C35" s="1"/>
      <c r="D35" s="12">
        <v>0</v>
      </c>
      <c r="E35" s="14">
        <v>0</v>
      </c>
    </row>
    <row r="36" spans="1:5" ht="12">
      <c r="A36" s="2" t="s">
        <v>58</v>
      </c>
      <c r="B36" s="2" t="s">
        <v>59</v>
      </c>
      <c r="C36" s="2"/>
      <c r="D36" s="12">
        <v>0</v>
      </c>
      <c r="E36" s="14">
        <v>0</v>
      </c>
    </row>
    <row r="37" spans="1:5" ht="12">
      <c r="A37" s="2" t="s">
        <v>60</v>
      </c>
      <c r="B37" s="2" t="s">
        <v>61</v>
      </c>
      <c r="C37" s="2"/>
      <c r="D37" s="12">
        <v>0</v>
      </c>
      <c r="E37" s="14">
        <v>0</v>
      </c>
    </row>
    <row r="38" spans="1:5" ht="12">
      <c r="A38" s="2" t="s">
        <v>62</v>
      </c>
      <c r="B38" s="2" t="s">
        <v>63</v>
      </c>
      <c r="C38" s="2"/>
      <c r="D38" s="12">
        <v>0</v>
      </c>
      <c r="E38" s="14">
        <v>0</v>
      </c>
    </row>
    <row r="39" spans="1:5" ht="12">
      <c r="A39" s="2" t="s">
        <v>64</v>
      </c>
      <c r="B39" s="2" t="s">
        <v>65</v>
      </c>
      <c r="C39" s="2"/>
      <c r="D39" s="12">
        <v>0</v>
      </c>
      <c r="E39" s="14">
        <v>0</v>
      </c>
    </row>
    <row r="40" spans="1:5" ht="12">
      <c r="A40" s="2" t="s">
        <v>66</v>
      </c>
      <c r="B40" s="2" t="s">
        <v>67</v>
      </c>
      <c r="C40" s="2"/>
      <c r="D40" s="12">
        <v>0</v>
      </c>
      <c r="E40" s="14">
        <v>0</v>
      </c>
    </row>
    <row r="41" spans="1:5" ht="12">
      <c r="A41" s="1" t="s">
        <v>68</v>
      </c>
      <c r="B41" s="1" t="s">
        <v>69</v>
      </c>
      <c r="C41" s="1"/>
      <c r="D41" s="11">
        <f>D42+D45+D48+D51</f>
        <v>4917194827</v>
      </c>
      <c r="E41" s="13">
        <f>E42+E45+E48+E51</f>
        <v>2788913526</v>
      </c>
    </row>
    <row r="42" spans="1:5" ht="12">
      <c r="A42" s="1" t="s">
        <v>70</v>
      </c>
      <c r="B42" s="1" t="s">
        <v>71</v>
      </c>
      <c r="C42" s="1"/>
      <c r="D42" s="13">
        <f>SUM(D43:D44)</f>
        <v>51777875</v>
      </c>
      <c r="E42" s="13">
        <f>SUM(E43:E44)</f>
        <v>81009863</v>
      </c>
    </row>
    <row r="43" spans="1:5" ht="12">
      <c r="A43" s="2" t="s">
        <v>72</v>
      </c>
      <c r="B43" s="2" t="s">
        <v>73</v>
      </c>
      <c r="C43" s="2"/>
      <c r="D43" s="12">
        <v>6582908330</v>
      </c>
      <c r="E43" s="14">
        <v>6582908330</v>
      </c>
    </row>
    <row r="44" spans="1:5" ht="12">
      <c r="A44" s="2" t="s">
        <v>74</v>
      </c>
      <c r="B44" s="2" t="s">
        <v>75</v>
      </c>
      <c r="C44" s="2"/>
      <c r="D44" s="12">
        <v>-6531130455</v>
      </c>
      <c r="E44" s="14">
        <v>-6501898467</v>
      </c>
    </row>
    <row r="45" spans="1:5" ht="12">
      <c r="A45" s="1" t="s">
        <v>76</v>
      </c>
      <c r="B45" s="1" t="s">
        <v>77</v>
      </c>
      <c r="C45" s="1"/>
      <c r="D45" s="12">
        <v>0</v>
      </c>
      <c r="E45" s="14">
        <v>0</v>
      </c>
    </row>
    <row r="46" spans="1:5" ht="12">
      <c r="A46" s="2" t="s">
        <v>72</v>
      </c>
      <c r="B46" s="2" t="s">
        <v>78</v>
      </c>
      <c r="C46" s="2"/>
      <c r="D46" s="12">
        <v>0</v>
      </c>
      <c r="E46" s="14">
        <v>0</v>
      </c>
    </row>
    <row r="47" spans="1:5" ht="12">
      <c r="A47" s="2" t="s">
        <v>74</v>
      </c>
      <c r="B47" s="2" t="s">
        <v>79</v>
      </c>
      <c r="C47" s="2"/>
      <c r="D47" s="12">
        <v>0</v>
      </c>
      <c r="E47" s="14">
        <v>0</v>
      </c>
    </row>
    <row r="48" spans="1:5" ht="12">
      <c r="A48" s="1" t="s">
        <v>80</v>
      </c>
      <c r="B48" s="1" t="s">
        <v>81</v>
      </c>
      <c r="C48" s="1"/>
      <c r="D48" s="13">
        <f>SUM(D49:D50)</f>
        <v>4865416952</v>
      </c>
      <c r="E48" s="13">
        <f>SUM(E49:E50)</f>
        <v>587603663</v>
      </c>
    </row>
    <row r="49" spans="1:5" ht="12">
      <c r="A49" s="2" t="s">
        <v>72</v>
      </c>
      <c r="B49" s="2" t="s">
        <v>82</v>
      </c>
      <c r="C49" s="2"/>
      <c r="D49" s="12">
        <v>13763022083</v>
      </c>
      <c r="E49" s="14">
        <v>8516726761</v>
      </c>
    </row>
    <row r="50" spans="1:5" ht="12">
      <c r="A50" s="2" t="s">
        <v>74</v>
      </c>
      <c r="B50" s="2" t="s">
        <v>83</v>
      </c>
      <c r="C50" s="2"/>
      <c r="D50" s="12">
        <v>-8897605131</v>
      </c>
      <c r="E50" s="14">
        <v>-7929123098</v>
      </c>
    </row>
    <row r="51" spans="1:5" ht="12">
      <c r="A51" s="2" t="s">
        <v>84</v>
      </c>
      <c r="B51" s="2" t="s">
        <v>85</v>
      </c>
      <c r="C51" s="2"/>
      <c r="D51" s="12">
        <f>VLOOKUP(B51,'[1]BCĐKT_06001'!B$4:E$101,3)</f>
        <v>0</v>
      </c>
      <c r="E51" s="14">
        <v>2120300000</v>
      </c>
    </row>
    <row r="52" spans="1:5" ht="12">
      <c r="A52" s="1" t="s">
        <v>86</v>
      </c>
      <c r="B52" s="1" t="s">
        <v>87</v>
      </c>
      <c r="C52" s="1"/>
      <c r="D52" s="12">
        <v>0</v>
      </c>
      <c r="E52" s="14">
        <v>0</v>
      </c>
    </row>
    <row r="53" spans="1:5" ht="12">
      <c r="A53" s="2" t="s">
        <v>72</v>
      </c>
      <c r="B53" s="2" t="s">
        <v>88</v>
      </c>
      <c r="C53" s="2"/>
      <c r="D53" s="12">
        <v>0</v>
      </c>
      <c r="E53" s="14">
        <v>0</v>
      </c>
    </row>
    <row r="54" spans="1:5" ht="12">
      <c r="A54" s="2" t="s">
        <v>74</v>
      </c>
      <c r="B54" s="2" t="s">
        <v>89</v>
      </c>
      <c r="C54" s="2"/>
      <c r="D54" s="12">
        <v>0</v>
      </c>
      <c r="E54" s="14">
        <v>0</v>
      </c>
    </row>
    <row r="55" spans="1:5" ht="12">
      <c r="A55" s="1" t="s">
        <v>90</v>
      </c>
      <c r="B55" s="1" t="s">
        <v>91</v>
      </c>
      <c r="C55" s="1"/>
      <c r="D55" s="12">
        <v>0</v>
      </c>
      <c r="E55" s="14">
        <v>0</v>
      </c>
    </row>
    <row r="56" spans="1:5" ht="12">
      <c r="A56" s="2" t="s">
        <v>92</v>
      </c>
      <c r="B56" s="2" t="s">
        <v>93</v>
      </c>
      <c r="C56" s="2"/>
      <c r="D56" s="12">
        <v>0</v>
      </c>
      <c r="E56" s="14">
        <v>0</v>
      </c>
    </row>
    <row r="57" spans="1:5" ht="12">
      <c r="A57" s="2" t="s">
        <v>94</v>
      </c>
      <c r="B57" s="2" t="s">
        <v>95</v>
      </c>
      <c r="C57" s="2"/>
      <c r="D57" s="12">
        <v>0</v>
      </c>
      <c r="E57" s="14">
        <v>0</v>
      </c>
    </row>
    <row r="58" spans="1:5" ht="12">
      <c r="A58" s="1" t="s">
        <v>96</v>
      </c>
      <c r="B58" s="1" t="s">
        <v>97</v>
      </c>
      <c r="C58" s="1"/>
      <c r="D58" s="12">
        <v>0</v>
      </c>
      <c r="E58" s="14">
        <v>0</v>
      </c>
    </row>
    <row r="59" spans="1:5" ht="12">
      <c r="A59" s="2" t="s">
        <v>98</v>
      </c>
      <c r="B59" s="2" t="s">
        <v>99</v>
      </c>
      <c r="C59" s="2"/>
      <c r="D59" s="12">
        <v>0</v>
      </c>
      <c r="E59" s="14">
        <v>0</v>
      </c>
    </row>
    <row r="60" spans="1:5" ht="12">
      <c r="A60" s="2" t="s">
        <v>100</v>
      </c>
      <c r="B60" s="2" t="s">
        <v>101</v>
      </c>
      <c r="C60" s="2"/>
      <c r="D60" s="12">
        <v>0</v>
      </c>
      <c r="E60" s="14">
        <v>0</v>
      </c>
    </row>
    <row r="61" spans="1:5" ht="12">
      <c r="A61" s="2" t="s">
        <v>102</v>
      </c>
      <c r="B61" s="2" t="s">
        <v>103</v>
      </c>
      <c r="C61" s="2"/>
      <c r="D61" s="12">
        <v>0</v>
      </c>
      <c r="E61" s="14">
        <v>0</v>
      </c>
    </row>
    <row r="62" spans="1:5" ht="12">
      <c r="A62" s="2" t="s">
        <v>104</v>
      </c>
      <c r="B62" s="2" t="s">
        <v>105</v>
      </c>
      <c r="C62" s="2"/>
      <c r="D62" s="12">
        <v>0</v>
      </c>
      <c r="E62" s="14">
        <v>0</v>
      </c>
    </row>
    <row r="63" spans="1:5" ht="12">
      <c r="A63" s="1" t="s">
        <v>106</v>
      </c>
      <c r="B63" s="1" t="s">
        <v>107</v>
      </c>
      <c r="C63" s="1"/>
      <c r="D63" s="11">
        <f>SUM(D64:D68)</f>
        <v>3765869941</v>
      </c>
      <c r="E63" s="13">
        <f>SUM(E64:E68)</f>
        <v>2768673668</v>
      </c>
    </row>
    <row r="64" spans="1:5" ht="12">
      <c r="A64" s="2" t="s">
        <v>108</v>
      </c>
      <c r="B64" s="2" t="s">
        <v>109</v>
      </c>
      <c r="C64" s="2"/>
      <c r="D64" s="12">
        <v>128331060</v>
      </c>
      <c r="E64" s="14">
        <v>226336145</v>
      </c>
    </row>
    <row r="65" spans="1:5" ht="12">
      <c r="A65" s="2" t="s">
        <v>110</v>
      </c>
      <c r="B65" s="2" t="s">
        <v>111</v>
      </c>
      <c r="C65" s="2"/>
      <c r="D65" s="12">
        <v>0</v>
      </c>
      <c r="E65" s="14">
        <v>0</v>
      </c>
    </row>
    <row r="66" spans="1:5" ht="12">
      <c r="A66" s="2" t="s">
        <v>112</v>
      </c>
      <c r="B66" s="2" t="s">
        <v>113</v>
      </c>
      <c r="C66" s="2"/>
      <c r="D66" s="12">
        <v>3122938881</v>
      </c>
      <c r="E66" s="14">
        <v>2027737523</v>
      </c>
    </row>
    <row r="67" spans="1:5" ht="12">
      <c r="A67" s="2" t="s">
        <v>114</v>
      </c>
      <c r="B67" s="2" t="s">
        <v>115</v>
      </c>
      <c r="C67" s="2"/>
      <c r="D67" s="12">
        <v>514600000</v>
      </c>
      <c r="E67" s="14">
        <v>514600000</v>
      </c>
    </row>
    <row r="68" spans="1:5" ht="12">
      <c r="A68" s="2" t="s">
        <v>116</v>
      </c>
      <c r="B68" s="2" t="s">
        <v>117</v>
      </c>
      <c r="C68" s="2"/>
      <c r="D68" s="14">
        <v>0</v>
      </c>
      <c r="E68" s="14"/>
    </row>
    <row r="69" spans="1:5" ht="12">
      <c r="A69" s="1" t="s">
        <v>118</v>
      </c>
      <c r="B69" s="1" t="s">
        <v>119</v>
      </c>
      <c r="C69" s="1"/>
      <c r="D69" s="11">
        <f>D34+D10</f>
        <v>366413640392</v>
      </c>
      <c r="E69" s="13">
        <f>E34+E10</f>
        <v>402396582415</v>
      </c>
    </row>
    <row r="70" spans="1:5" ht="12">
      <c r="A70" s="1" t="s">
        <v>120</v>
      </c>
      <c r="B70" s="1"/>
      <c r="C70" s="1"/>
      <c r="D70" s="13"/>
      <c r="E70" s="13"/>
    </row>
    <row r="71" spans="1:5" ht="12">
      <c r="A71" s="1" t="s">
        <v>121</v>
      </c>
      <c r="B71" s="1" t="s">
        <v>122</v>
      </c>
      <c r="C71" s="1"/>
      <c r="D71" s="11">
        <f>+D72+D88</f>
        <v>75350205186</v>
      </c>
      <c r="E71" s="13">
        <f>+E72+E88</f>
        <v>103131268294</v>
      </c>
    </row>
    <row r="72" spans="1:5" ht="12">
      <c r="A72" s="1" t="s">
        <v>123</v>
      </c>
      <c r="B72" s="1" t="s">
        <v>124</v>
      </c>
      <c r="C72" s="1"/>
      <c r="D72" s="11">
        <f>SUM(D73:D87)</f>
        <v>75350205186</v>
      </c>
      <c r="E72" s="13">
        <f>SUM(E73:E87)</f>
        <v>103131268294</v>
      </c>
    </row>
    <row r="73" spans="1:5" ht="12">
      <c r="A73" s="2" t="s">
        <v>125</v>
      </c>
      <c r="B73" s="2" t="s">
        <v>126</v>
      </c>
      <c r="C73" s="2"/>
      <c r="D73" s="12">
        <v>43224377752</v>
      </c>
      <c r="E73" s="14">
        <v>51713301420</v>
      </c>
    </row>
    <row r="74" spans="1:5" ht="12">
      <c r="A74" s="2" t="s">
        <v>127</v>
      </c>
      <c r="B74" s="2" t="s">
        <v>128</v>
      </c>
      <c r="C74" s="2"/>
      <c r="D74" s="12">
        <v>0</v>
      </c>
      <c r="E74" s="14">
        <v>0</v>
      </c>
    </row>
    <row r="75" spans="1:5" ht="12">
      <c r="A75" s="2" t="s">
        <v>129</v>
      </c>
      <c r="B75" s="2" t="s">
        <v>130</v>
      </c>
      <c r="C75" s="2"/>
      <c r="D75" s="12">
        <v>0</v>
      </c>
      <c r="E75" s="14">
        <v>0</v>
      </c>
    </row>
    <row r="76" spans="1:5" ht="12">
      <c r="A76" s="2" t="s">
        <v>131</v>
      </c>
      <c r="B76" s="2" t="s">
        <v>132</v>
      </c>
      <c r="C76" s="2"/>
      <c r="D76" s="12">
        <v>358092201</v>
      </c>
      <c r="E76" s="14">
        <v>820454670</v>
      </c>
    </row>
    <row r="77" spans="1:5" ht="12">
      <c r="A77" s="2" t="s">
        <v>133</v>
      </c>
      <c r="B77" s="2" t="s">
        <v>134</v>
      </c>
      <c r="C77" s="2"/>
      <c r="D77" s="12">
        <v>93268500</v>
      </c>
      <c r="E77" s="14">
        <v>378114674</v>
      </c>
    </row>
    <row r="78" spans="1:5" ht="12">
      <c r="A78" s="2" t="s">
        <v>135</v>
      </c>
      <c r="B78" s="2" t="s">
        <v>136</v>
      </c>
      <c r="C78" s="2"/>
      <c r="D78" s="12">
        <v>470978690</v>
      </c>
      <c r="E78" s="14">
        <v>501671763</v>
      </c>
    </row>
    <row r="79" spans="1:5" ht="12">
      <c r="A79" s="2" t="s">
        <v>137</v>
      </c>
      <c r="B79" s="2" t="s">
        <v>138</v>
      </c>
      <c r="C79" s="2"/>
      <c r="D79" s="12">
        <v>0</v>
      </c>
      <c r="E79" s="14"/>
    </row>
    <row r="80" spans="1:5" ht="12">
      <c r="A80" s="2" t="s">
        <v>139</v>
      </c>
      <c r="B80" s="2" t="s">
        <v>140</v>
      </c>
      <c r="C80" s="2"/>
      <c r="D80" s="12">
        <v>28597570</v>
      </c>
      <c r="E80" s="14">
        <v>196667513</v>
      </c>
    </row>
    <row r="81" spans="1:5" ht="12">
      <c r="A81" s="2" t="s">
        <v>141</v>
      </c>
      <c r="B81" s="2" t="s">
        <v>142</v>
      </c>
      <c r="C81" s="2"/>
      <c r="D81" s="12">
        <v>30814249334</v>
      </c>
      <c r="E81" s="14">
        <v>49165740784</v>
      </c>
    </row>
    <row r="82" spans="1:5" ht="12">
      <c r="A82" s="2" t="s">
        <v>143</v>
      </c>
      <c r="B82" s="2" t="s">
        <v>144</v>
      </c>
      <c r="C82" s="2"/>
      <c r="D82" s="12">
        <v>11581139</v>
      </c>
      <c r="E82" s="14">
        <v>6257470</v>
      </c>
    </row>
    <row r="83" spans="1:5" ht="12">
      <c r="A83" s="2" t="s">
        <v>145</v>
      </c>
      <c r="B83" s="2" t="s">
        <v>146</v>
      </c>
      <c r="C83" s="2"/>
      <c r="D83" s="12">
        <v>0</v>
      </c>
      <c r="E83" s="14">
        <v>0</v>
      </c>
    </row>
    <row r="84" spans="1:5" ht="12">
      <c r="A84" s="2" t="s">
        <v>147</v>
      </c>
      <c r="B84" s="2" t="s">
        <v>148</v>
      </c>
      <c r="C84" s="2"/>
      <c r="D84" s="12">
        <v>349060000</v>
      </c>
      <c r="E84" s="14">
        <v>349060000</v>
      </c>
    </row>
    <row r="85" spans="1:5" ht="12">
      <c r="A85" s="2" t="s">
        <v>149</v>
      </c>
      <c r="B85" s="2" t="s">
        <v>150</v>
      </c>
      <c r="C85" s="2"/>
      <c r="D85" s="11">
        <v>0</v>
      </c>
      <c r="E85" s="13">
        <v>0</v>
      </c>
    </row>
    <row r="86" spans="1:5" ht="12">
      <c r="A86" s="2" t="s">
        <v>151</v>
      </c>
      <c r="B86" s="2" t="s">
        <v>152</v>
      </c>
      <c r="C86" s="2"/>
      <c r="D86" s="11">
        <v>0</v>
      </c>
      <c r="E86" s="13">
        <v>0</v>
      </c>
    </row>
    <row r="87" spans="1:5" ht="12">
      <c r="A87" s="2" t="s">
        <v>153</v>
      </c>
      <c r="B87" s="2" t="s">
        <v>154</v>
      </c>
      <c r="C87" s="2"/>
      <c r="D87" s="14">
        <v>0</v>
      </c>
      <c r="E87" s="14">
        <v>0</v>
      </c>
    </row>
    <row r="88" spans="1:5" ht="12">
      <c r="A88" s="1" t="s">
        <v>155</v>
      </c>
      <c r="B88" s="1" t="s">
        <v>156</v>
      </c>
      <c r="C88" s="1"/>
      <c r="D88" s="14">
        <v>0</v>
      </c>
      <c r="E88" s="14">
        <v>0</v>
      </c>
    </row>
    <row r="89" spans="1:5" ht="12">
      <c r="A89" s="2" t="s">
        <v>157</v>
      </c>
      <c r="B89" s="2" t="s">
        <v>158</v>
      </c>
      <c r="C89" s="2"/>
      <c r="D89" s="14">
        <v>0</v>
      </c>
      <c r="E89" s="14">
        <v>0</v>
      </c>
    </row>
    <row r="90" spans="1:5" ht="12">
      <c r="A90" s="2" t="s">
        <v>159</v>
      </c>
      <c r="B90" s="2" t="s">
        <v>160</v>
      </c>
      <c r="C90" s="2"/>
      <c r="D90" s="14">
        <v>0</v>
      </c>
      <c r="E90" s="14">
        <v>0</v>
      </c>
    </row>
    <row r="91" spans="1:7" ht="12">
      <c r="A91" s="2" t="s">
        <v>161</v>
      </c>
      <c r="B91" s="2" t="s">
        <v>162</v>
      </c>
      <c r="C91" s="2"/>
      <c r="D91" s="14">
        <v>0</v>
      </c>
      <c r="E91" s="14">
        <v>0</v>
      </c>
      <c r="G91" s="21"/>
    </row>
    <row r="92" spans="1:5" ht="12">
      <c r="A92" s="2" t="s">
        <v>163</v>
      </c>
      <c r="B92" s="2" t="s">
        <v>164</v>
      </c>
      <c r="C92" s="2"/>
      <c r="D92" s="14">
        <v>0</v>
      </c>
      <c r="E92" s="14">
        <v>0</v>
      </c>
    </row>
    <row r="93" spans="1:5" ht="12">
      <c r="A93" s="2" t="s">
        <v>165</v>
      </c>
      <c r="B93" s="2" t="s">
        <v>166</v>
      </c>
      <c r="C93" s="2"/>
      <c r="D93" s="14">
        <v>0</v>
      </c>
      <c r="E93" s="14">
        <v>0</v>
      </c>
    </row>
    <row r="94" spans="1:5" ht="12">
      <c r="A94" s="2" t="s">
        <v>167</v>
      </c>
      <c r="B94" s="2" t="s">
        <v>168</v>
      </c>
      <c r="C94" s="2"/>
      <c r="D94" s="14">
        <v>0</v>
      </c>
      <c r="E94" s="14">
        <v>0</v>
      </c>
    </row>
    <row r="95" spans="1:5" ht="12">
      <c r="A95" s="2" t="s">
        <v>169</v>
      </c>
      <c r="B95" s="2" t="s">
        <v>170</v>
      </c>
      <c r="C95" s="2"/>
      <c r="D95" s="14">
        <v>0</v>
      </c>
      <c r="E95" s="14">
        <v>0</v>
      </c>
    </row>
    <row r="96" spans="1:5" ht="12">
      <c r="A96" s="2" t="s">
        <v>171</v>
      </c>
      <c r="B96" s="2" t="s">
        <v>172</v>
      </c>
      <c r="C96" s="2"/>
      <c r="D96" s="14">
        <v>0</v>
      </c>
      <c r="E96" s="14">
        <v>0</v>
      </c>
    </row>
    <row r="97" spans="1:5" ht="12">
      <c r="A97" s="2" t="s">
        <v>173</v>
      </c>
      <c r="B97" s="2" t="s">
        <v>174</v>
      </c>
      <c r="C97" s="2"/>
      <c r="D97" s="14">
        <v>0</v>
      </c>
      <c r="E97" s="14">
        <v>0</v>
      </c>
    </row>
    <row r="98" spans="1:5" ht="12">
      <c r="A98" s="2" t="s">
        <v>175</v>
      </c>
      <c r="B98" s="2" t="s">
        <v>176</v>
      </c>
      <c r="C98" s="2"/>
      <c r="D98" s="11">
        <v>0</v>
      </c>
      <c r="E98" s="13">
        <v>0</v>
      </c>
    </row>
    <row r="99" spans="1:5" ht="12">
      <c r="A99" s="2" t="s">
        <v>177</v>
      </c>
      <c r="B99" s="2" t="s">
        <v>178</v>
      </c>
      <c r="C99" s="2"/>
      <c r="D99" s="11">
        <v>0</v>
      </c>
      <c r="E99" s="13">
        <v>0</v>
      </c>
    </row>
    <row r="100" spans="1:5" ht="12">
      <c r="A100" s="1" t="s">
        <v>179</v>
      </c>
      <c r="B100" s="1" t="s">
        <v>180</v>
      </c>
      <c r="C100" s="1"/>
      <c r="D100" s="11">
        <f>D101</f>
        <v>291063435206</v>
      </c>
      <c r="E100" s="13">
        <f>E101</f>
        <v>299265314121</v>
      </c>
    </row>
    <row r="101" spans="1:5" ht="12">
      <c r="A101" s="1" t="s">
        <v>181</v>
      </c>
      <c r="B101" s="1" t="s">
        <v>182</v>
      </c>
      <c r="C101" s="1"/>
      <c r="D101" s="11">
        <f>SUM(D102:D113)</f>
        <v>291063435206</v>
      </c>
      <c r="E101" s="13">
        <f>SUM(E102:E113)</f>
        <v>299265314121</v>
      </c>
    </row>
    <row r="102" spans="1:5" ht="12">
      <c r="A102" s="2" t="s">
        <v>183</v>
      </c>
      <c r="B102" s="2" t="s">
        <v>184</v>
      </c>
      <c r="C102" s="2"/>
      <c r="D102" s="14">
        <v>300000000000</v>
      </c>
      <c r="E102" s="14">
        <v>300000000000</v>
      </c>
    </row>
    <row r="103" spans="1:5" ht="12">
      <c r="A103" s="2" t="s">
        <v>185</v>
      </c>
      <c r="B103" s="2" t="s">
        <v>186</v>
      </c>
      <c r="C103" s="2"/>
      <c r="D103" s="14">
        <v>0</v>
      </c>
      <c r="E103" s="14">
        <v>0</v>
      </c>
    </row>
    <row r="104" spans="1:5" ht="12">
      <c r="A104" s="2" t="s">
        <v>187</v>
      </c>
      <c r="B104" s="2" t="s">
        <v>188</v>
      </c>
      <c r="C104" s="2"/>
      <c r="D104" s="14">
        <v>0</v>
      </c>
      <c r="E104" s="14">
        <v>0</v>
      </c>
    </row>
    <row r="105" spans="1:5" ht="12">
      <c r="A105" s="2" t="s">
        <v>189</v>
      </c>
      <c r="B105" s="2" t="s">
        <v>190</v>
      </c>
      <c r="C105" s="2"/>
      <c r="D105" s="14">
        <v>-625332500</v>
      </c>
      <c r="E105" s="14">
        <v>-625332500</v>
      </c>
    </row>
    <row r="106" spans="1:5" ht="12">
      <c r="A106" s="2" t="s">
        <v>191</v>
      </c>
      <c r="B106" s="2" t="s">
        <v>192</v>
      </c>
      <c r="C106" s="2"/>
      <c r="D106" s="14">
        <v>0</v>
      </c>
      <c r="E106" s="14">
        <v>0</v>
      </c>
    </row>
    <row r="107" spans="1:5" ht="12">
      <c r="A107" s="2" t="s">
        <v>193</v>
      </c>
      <c r="B107" s="2" t="s">
        <v>194</v>
      </c>
      <c r="C107" s="2"/>
      <c r="D107" s="14">
        <v>0</v>
      </c>
      <c r="E107" s="14">
        <v>0</v>
      </c>
    </row>
    <row r="108" spans="1:5" ht="12">
      <c r="A108" s="2" t="s">
        <v>195</v>
      </c>
      <c r="B108" s="2" t="s">
        <v>196</v>
      </c>
      <c r="C108" s="2"/>
      <c r="D108" s="14">
        <v>0</v>
      </c>
      <c r="E108" s="14">
        <v>0</v>
      </c>
    </row>
    <row r="109" spans="1:5" ht="12">
      <c r="A109" s="2" t="s">
        <v>197</v>
      </c>
      <c r="B109" s="2" t="s">
        <v>198</v>
      </c>
      <c r="C109" s="2"/>
      <c r="D109" s="14">
        <v>2073886024</v>
      </c>
      <c r="E109" s="14">
        <v>2073886024</v>
      </c>
    </row>
    <row r="110" spans="1:5" ht="12">
      <c r="A110" s="2" t="s">
        <v>199</v>
      </c>
      <c r="B110" s="2" t="s">
        <v>200</v>
      </c>
      <c r="C110" s="2"/>
      <c r="D110" s="14">
        <v>2073886023</v>
      </c>
      <c r="E110" s="14">
        <v>2073886023</v>
      </c>
    </row>
    <row r="111" spans="1:5" ht="12">
      <c r="A111" s="2" t="s">
        <v>201</v>
      </c>
      <c r="B111" s="2" t="s">
        <v>202</v>
      </c>
      <c r="C111" s="2"/>
      <c r="D111" s="12">
        <v>-12459004341</v>
      </c>
      <c r="E111" s="14">
        <v>-4257125426</v>
      </c>
    </row>
    <row r="112" spans="1:5" ht="12">
      <c r="A112" s="2" t="s">
        <v>203</v>
      </c>
      <c r="B112" s="2" t="s">
        <v>204</v>
      </c>
      <c r="C112" s="2"/>
      <c r="D112" s="11">
        <v>0</v>
      </c>
      <c r="E112" s="13">
        <v>0</v>
      </c>
    </row>
    <row r="113" spans="1:5" ht="12">
      <c r="A113" s="2" t="s">
        <v>205</v>
      </c>
      <c r="B113" s="2" t="s">
        <v>206</v>
      </c>
      <c r="C113" s="2"/>
      <c r="D113" s="11">
        <v>0</v>
      </c>
      <c r="E113" s="13">
        <v>0</v>
      </c>
    </row>
    <row r="114" spans="1:5" ht="12">
      <c r="A114" s="2" t="s">
        <v>207</v>
      </c>
      <c r="B114" s="2" t="s">
        <v>208</v>
      </c>
      <c r="C114" s="2"/>
      <c r="D114" s="11">
        <v>0</v>
      </c>
      <c r="E114" s="13">
        <v>0</v>
      </c>
    </row>
    <row r="115" spans="1:5" ht="12">
      <c r="A115" s="1" t="s">
        <v>209</v>
      </c>
      <c r="B115" s="1" t="s">
        <v>210</v>
      </c>
      <c r="C115" s="1"/>
      <c r="D115" s="11">
        <f>+D114+D100+D71</f>
        <v>366413640392</v>
      </c>
      <c r="E115" s="13">
        <f>+E114+E100+E71</f>
        <v>402396582415</v>
      </c>
    </row>
    <row r="116" spans="1:5" s="6" customFormat="1" ht="12">
      <c r="A116" s="15" t="s">
        <v>211</v>
      </c>
      <c r="B116" s="15"/>
      <c r="C116" s="15"/>
      <c r="D116" s="17"/>
      <c r="E116" s="17"/>
    </row>
    <row r="117" spans="1:5" s="6" customFormat="1" ht="12">
      <c r="A117" s="16" t="s">
        <v>212</v>
      </c>
      <c r="B117" s="16" t="s">
        <v>213</v>
      </c>
      <c r="C117" s="16"/>
      <c r="D117" s="16"/>
      <c r="E117" s="24"/>
    </row>
    <row r="118" spans="1:5" s="6" customFormat="1" ht="12">
      <c r="A118" s="16" t="s">
        <v>214</v>
      </c>
      <c r="B118" s="16" t="s">
        <v>215</v>
      </c>
      <c r="C118" s="16"/>
      <c r="D118" s="16"/>
      <c r="E118" s="24"/>
    </row>
    <row r="119" spans="1:5" s="6" customFormat="1" ht="12">
      <c r="A119" s="16" t="s">
        <v>216</v>
      </c>
      <c r="B119" s="16" t="s">
        <v>217</v>
      </c>
      <c r="C119" s="16"/>
      <c r="D119" s="16"/>
      <c r="E119" s="24"/>
    </row>
    <row r="120" spans="1:5" s="6" customFormat="1" ht="12">
      <c r="A120" s="16" t="s">
        <v>218</v>
      </c>
      <c r="B120" s="16" t="s">
        <v>219</v>
      </c>
      <c r="C120" s="16"/>
      <c r="D120" s="12"/>
      <c r="E120" s="12"/>
    </row>
    <row r="121" spans="1:5" s="6" customFormat="1" ht="12">
      <c r="A121" s="16" t="s">
        <v>220</v>
      </c>
      <c r="B121" s="16" t="s">
        <v>221</v>
      </c>
      <c r="C121" s="16"/>
      <c r="D121" s="16"/>
      <c r="E121" s="24"/>
    </row>
    <row r="122" spans="1:5" s="6" customFormat="1" ht="12">
      <c r="A122" s="15" t="s">
        <v>222</v>
      </c>
      <c r="B122" s="15" t="s">
        <v>223</v>
      </c>
      <c r="C122" s="15"/>
      <c r="D122" s="11"/>
      <c r="E122" s="11"/>
    </row>
    <row r="123" spans="1:5" s="6" customFormat="1" ht="12">
      <c r="A123" s="15" t="s">
        <v>224</v>
      </c>
      <c r="B123" s="15" t="s">
        <v>225</v>
      </c>
      <c r="C123" s="15"/>
      <c r="D123" s="11"/>
      <c r="E123" s="11"/>
    </row>
    <row r="124" spans="1:5" s="6" customFormat="1" ht="12">
      <c r="A124" s="16" t="s">
        <v>226</v>
      </c>
      <c r="B124" s="16" t="s">
        <v>227</v>
      </c>
      <c r="C124" s="16"/>
      <c r="D124" s="12"/>
      <c r="E124" s="12"/>
    </row>
    <row r="125" spans="1:5" s="6" customFormat="1" ht="12">
      <c r="A125" s="16" t="s">
        <v>228</v>
      </c>
      <c r="B125" s="16" t="s">
        <v>229</v>
      </c>
      <c r="C125" s="16"/>
      <c r="D125" s="12"/>
      <c r="E125" s="12"/>
    </row>
    <row r="126" spans="1:5" s="6" customFormat="1" ht="12">
      <c r="A126" s="16" t="s">
        <v>230</v>
      </c>
      <c r="B126" s="16" t="s">
        <v>231</v>
      </c>
      <c r="C126" s="16"/>
      <c r="D126" s="12"/>
      <c r="E126" s="12"/>
    </row>
    <row r="127" spans="1:5" s="6" customFormat="1" ht="12">
      <c r="A127" s="16" t="s">
        <v>232</v>
      </c>
      <c r="B127" s="16" t="s">
        <v>233</v>
      </c>
      <c r="C127" s="16"/>
      <c r="D127" s="16"/>
      <c r="E127" s="24"/>
    </row>
    <row r="128" spans="1:5" s="6" customFormat="1" ht="12">
      <c r="A128" s="15" t="s">
        <v>234</v>
      </c>
      <c r="B128" s="15" t="s">
        <v>235</v>
      </c>
      <c r="C128" s="15"/>
      <c r="D128" s="11"/>
      <c r="E128" s="11"/>
    </row>
    <row r="129" spans="1:5" s="6" customFormat="1" ht="12">
      <c r="A129" s="16" t="s">
        <v>236</v>
      </c>
      <c r="B129" s="16" t="s">
        <v>237</v>
      </c>
      <c r="C129" s="16"/>
      <c r="D129" s="16"/>
      <c r="E129" s="24"/>
    </row>
    <row r="130" spans="1:5" s="6" customFormat="1" ht="12">
      <c r="A130" s="16" t="s">
        <v>238</v>
      </c>
      <c r="B130" s="16" t="s">
        <v>239</v>
      </c>
      <c r="C130" s="16"/>
      <c r="D130" s="12"/>
      <c r="E130" s="12"/>
    </row>
    <row r="131" spans="1:5" s="6" customFormat="1" ht="12">
      <c r="A131" s="16" t="s">
        <v>240</v>
      </c>
      <c r="B131" s="16" t="s">
        <v>241</v>
      </c>
      <c r="C131" s="16"/>
      <c r="D131" s="16"/>
      <c r="E131" s="24"/>
    </row>
    <row r="132" spans="1:5" s="6" customFormat="1" ht="12">
      <c r="A132" s="16" t="s">
        <v>242</v>
      </c>
      <c r="B132" s="16" t="s">
        <v>243</v>
      </c>
      <c r="C132" s="16"/>
      <c r="D132" s="16"/>
      <c r="E132" s="24"/>
    </row>
    <row r="133" spans="1:5" s="6" customFormat="1" ht="12">
      <c r="A133" s="15" t="s">
        <v>244</v>
      </c>
      <c r="B133" s="15" t="s">
        <v>245</v>
      </c>
      <c r="C133" s="15"/>
      <c r="D133" s="11"/>
      <c r="E133" s="11"/>
    </row>
    <row r="134" spans="1:5" s="6" customFormat="1" ht="12">
      <c r="A134" s="16" t="s">
        <v>246</v>
      </c>
      <c r="B134" s="16" t="s">
        <v>247</v>
      </c>
      <c r="C134" s="16"/>
      <c r="D134" s="16"/>
      <c r="E134" s="24"/>
    </row>
    <row r="135" spans="1:5" s="6" customFormat="1" ht="12">
      <c r="A135" s="16" t="s">
        <v>248</v>
      </c>
      <c r="B135" s="16" t="s">
        <v>249</v>
      </c>
      <c r="C135" s="16"/>
      <c r="D135" s="12"/>
      <c r="E135" s="12"/>
    </row>
    <row r="136" spans="1:5" s="6" customFormat="1" ht="12">
      <c r="A136" s="16" t="s">
        <v>250</v>
      </c>
      <c r="B136" s="16" t="s">
        <v>251</v>
      </c>
      <c r="C136" s="16"/>
      <c r="D136" s="16"/>
      <c r="E136" s="24"/>
    </row>
    <row r="137" spans="1:5" s="6" customFormat="1" ht="12">
      <c r="A137" s="16" t="s">
        <v>252</v>
      </c>
      <c r="B137" s="16" t="s">
        <v>253</v>
      </c>
      <c r="C137" s="16"/>
      <c r="D137" s="16"/>
      <c r="E137" s="24"/>
    </row>
    <row r="138" spans="1:5" s="6" customFormat="1" ht="12">
      <c r="A138" s="15" t="s">
        <v>254</v>
      </c>
      <c r="B138" s="15" t="s">
        <v>255</v>
      </c>
      <c r="C138" s="15"/>
      <c r="D138" s="15"/>
      <c r="E138" s="17"/>
    </row>
    <row r="139" spans="1:5" s="6" customFormat="1" ht="12">
      <c r="A139" s="16" t="s">
        <v>256</v>
      </c>
      <c r="B139" s="16" t="s">
        <v>257</v>
      </c>
      <c r="C139" s="16"/>
      <c r="D139" s="16"/>
      <c r="E139" s="24"/>
    </row>
    <row r="140" spans="1:5" s="6" customFormat="1" ht="12">
      <c r="A140" s="16" t="s">
        <v>258</v>
      </c>
      <c r="B140" s="16" t="s">
        <v>259</v>
      </c>
      <c r="C140" s="16"/>
      <c r="D140" s="16"/>
      <c r="E140" s="24"/>
    </row>
    <row r="141" spans="1:5" s="6" customFormat="1" ht="12">
      <c r="A141" s="16" t="s">
        <v>260</v>
      </c>
      <c r="B141" s="16" t="s">
        <v>261</v>
      </c>
      <c r="C141" s="16"/>
      <c r="D141" s="16"/>
      <c r="E141" s="24"/>
    </row>
    <row r="142" spans="1:5" s="6" customFormat="1" ht="12">
      <c r="A142" s="16" t="s">
        <v>262</v>
      </c>
      <c r="B142" s="16" t="s">
        <v>263</v>
      </c>
      <c r="C142" s="16"/>
      <c r="D142" s="16"/>
      <c r="E142" s="24"/>
    </row>
    <row r="143" spans="1:5" s="6" customFormat="1" ht="12">
      <c r="A143" s="15" t="s">
        <v>264</v>
      </c>
      <c r="B143" s="15" t="s">
        <v>265</v>
      </c>
      <c r="C143" s="15"/>
      <c r="D143" s="11"/>
      <c r="E143" s="11"/>
    </row>
    <row r="144" spans="1:5" s="6" customFormat="1" ht="12">
      <c r="A144" s="16" t="s">
        <v>266</v>
      </c>
      <c r="B144" s="16" t="s">
        <v>267</v>
      </c>
      <c r="C144" s="16"/>
      <c r="D144" s="16"/>
      <c r="E144" s="24"/>
    </row>
    <row r="145" spans="1:5" s="6" customFormat="1" ht="12">
      <c r="A145" s="16" t="s">
        <v>268</v>
      </c>
      <c r="B145" s="16" t="s">
        <v>269</v>
      </c>
      <c r="C145" s="16"/>
      <c r="D145" s="12"/>
      <c r="E145" s="12"/>
    </row>
    <row r="146" spans="1:5" s="6" customFormat="1" ht="12">
      <c r="A146" s="16" t="s">
        <v>270</v>
      </c>
      <c r="B146" s="16" t="s">
        <v>271</v>
      </c>
      <c r="C146" s="16"/>
      <c r="D146" s="16"/>
      <c r="E146" s="24"/>
    </row>
    <row r="147" spans="1:5" s="6" customFormat="1" ht="12">
      <c r="A147" s="16" t="s">
        <v>272</v>
      </c>
      <c r="B147" s="16" t="s">
        <v>273</v>
      </c>
      <c r="C147" s="16"/>
      <c r="D147" s="16"/>
      <c r="E147" s="24"/>
    </row>
    <row r="148" spans="1:5" s="6" customFormat="1" ht="12">
      <c r="A148" s="15" t="s">
        <v>274</v>
      </c>
      <c r="B148" s="15" t="s">
        <v>275</v>
      </c>
      <c r="C148" s="15"/>
      <c r="D148" s="15"/>
      <c r="E148" s="17"/>
    </row>
    <row r="149" spans="1:5" s="6" customFormat="1" ht="12">
      <c r="A149" s="16" t="s">
        <v>276</v>
      </c>
      <c r="B149" s="16" t="s">
        <v>277</v>
      </c>
      <c r="C149" s="16"/>
      <c r="D149" s="16"/>
      <c r="E149" s="24"/>
    </row>
    <row r="150" spans="1:5" s="6" customFormat="1" ht="12">
      <c r="A150" s="16" t="s">
        <v>278</v>
      </c>
      <c r="B150" s="16" t="s">
        <v>279</v>
      </c>
      <c r="C150" s="16"/>
      <c r="D150" s="16"/>
      <c r="E150" s="24"/>
    </row>
    <row r="151" spans="1:5" s="6" customFormat="1" ht="12">
      <c r="A151" s="16" t="s">
        <v>280</v>
      </c>
      <c r="B151" s="16" t="s">
        <v>281</v>
      </c>
      <c r="C151" s="16"/>
      <c r="D151" s="16"/>
      <c r="E151" s="24"/>
    </row>
    <row r="152" spans="1:5" s="6" customFormat="1" ht="12">
      <c r="A152" s="16" t="s">
        <v>282</v>
      </c>
      <c r="B152" s="16" t="s">
        <v>283</v>
      </c>
      <c r="C152" s="16"/>
      <c r="D152" s="16"/>
      <c r="E152" s="24"/>
    </row>
    <row r="153" spans="1:5" s="6" customFormat="1" ht="12">
      <c r="A153" s="15" t="s">
        <v>284</v>
      </c>
      <c r="B153" s="15" t="s">
        <v>285</v>
      </c>
      <c r="C153" s="15"/>
      <c r="D153" s="11"/>
      <c r="E153" s="11"/>
    </row>
    <row r="154" spans="1:5" s="6" customFormat="1" ht="12">
      <c r="A154" s="16" t="s">
        <v>286</v>
      </c>
      <c r="B154" s="16" t="s">
        <v>287</v>
      </c>
      <c r="C154" s="16"/>
      <c r="D154" s="16"/>
      <c r="E154" s="24"/>
    </row>
    <row r="155" spans="1:5" s="6" customFormat="1" ht="12">
      <c r="A155" s="16" t="s">
        <v>288</v>
      </c>
      <c r="B155" s="16" t="s">
        <v>289</v>
      </c>
      <c r="C155" s="16"/>
      <c r="D155" s="12"/>
      <c r="E155" s="12"/>
    </row>
    <row r="156" spans="1:5" s="6" customFormat="1" ht="12">
      <c r="A156" s="16" t="s">
        <v>290</v>
      </c>
      <c r="B156" s="16" t="s">
        <v>291</v>
      </c>
      <c r="C156" s="16"/>
      <c r="D156" s="16"/>
      <c r="E156" s="24"/>
    </row>
    <row r="157" spans="1:5" s="6" customFormat="1" ht="12">
      <c r="A157" s="16" t="s">
        <v>292</v>
      </c>
      <c r="B157" s="16" t="s">
        <v>293</v>
      </c>
      <c r="C157" s="16"/>
      <c r="D157" s="16"/>
      <c r="E157" s="24"/>
    </row>
    <row r="158" spans="1:5" s="6" customFormat="1" ht="12">
      <c r="A158" s="15" t="s">
        <v>294</v>
      </c>
      <c r="B158" s="15" t="s">
        <v>295</v>
      </c>
      <c r="C158" s="15"/>
      <c r="D158" s="15"/>
      <c r="E158" s="17"/>
    </row>
    <row r="159" spans="1:5" s="6" customFormat="1" ht="12">
      <c r="A159" s="16" t="s">
        <v>296</v>
      </c>
      <c r="B159" s="16" t="s">
        <v>297</v>
      </c>
      <c r="C159" s="16"/>
      <c r="D159" s="16"/>
      <c r="E159" s="24"/>
    </row>
    <row r="160" spans="1:5" s="6" customFormat="1" ht="12">
      <c r="A160" s="16" t="s">
        <v>298</v>
      </c>
      <c r="B160" s="16" t="s">
        <v>299</v>
      </c>
      <c r="C160" s="16"/>
      <c r="D160" s="16"/>
      <c r="E160" s="24"/>
    </row>
    <row r="161" spans="1:5" s="6" customFormat="1" ht="12">
      <c r="A161" s="16" t="s">
        <v>300</v>
      </c>
      <c r="B161" s="16" t="s">
        <v>301</v>
      </c>
      <c r="C161" s="16"/>
      <c r="D161" s="16"/>
      <c r="E161" s="24"/>
    </row>
    <row r="162" spans="1:5" s="6" customFormat="1" ht="12">
      <c r="A162" s="16" t="s">
        <v>302</v>
      </c>
      <c r="B162" s="16" t="s">
        <v>303</v>
      </c>
      <c r="C162" s="16"/>
      <c r="D162" s="16"/>
      <c r="E162" s="24"/>
    </row>
    <row r="163" spans="1:5" s="6" customFormat="1" ht="12">
      <c r="A163" s="16" t="s">
        <v>304</v>
      </c>
      <c r="B163" s="16" t="s">
        <v>305</v>
      </c>
      <c r="C163" s="16"/>
      <c r="D163" s="16"/>
      <c r="E163" s="24"/>
    </row>
    <row r="164" spans="1:5" s="6" customFormat="1" ht="12">
      <c r="A164" s="15" t="s">
        <v>306</v>
      </c>
      <c r="B164" s="15" t="s">
        <v>307</v>
      </c>
      <c r="C164" s="15"/>
      <c r="D164" s="11"/>
      <c r="E164" s="11"/>
    </row>
    <row r="165" spans="1:5" s="6" customFormat="1" ht="12">
      <c r="A165" s="15" t="s">
        <v>308</v>
      </c>
      <c r="B165" s="15" t="s">
        <v>309</v>
      </c>
      <c r="C165" s="15"/>
      <c r="D165" s="11"/>
      <c r="E165" s="11"/>
    </row>
    <row r="166" spans="1:5" s="6" customFormat="1" ht="12">
      <c r="A166" s="16" t="s">
        <v>310</v>
      </c>
      <c r="B166" s="16" t="s">
        <v>311</v>
      </c>
      <c r="C166" s="16"/>
      <c r="D166" s="12"/>
      <c r="E166" s="12"/>
    </row>
    <row r="167" spans="1:5" s="6" customFormat="1" ht="12">
      <c r="A167" s="16" t="s">
        <v>312</v>
      </c>
      <c r="B167" s="16" t="s">
        <v>313</v>
      </c>
      <c r="C167" s="16"/>
      <c r="D167" s="12"/>
      <c r="E167" s="12"/>
    </row>
    <row r="168" spans="1:5" s="6" customFormat="1" ht="12">
      <c r="A168" s="16" t="s">
        <v>314</v>
      </c>
      <c r="B168" s="16" t="s">
        <v>315</v>
      </c>
      <c r="C168" s="16"/>
      <c r="D168" s="16"/>
      <c r="E168" s="24"/>
    </row>
    <row r="169" spans="1:5" s="6" customFormat="1" ht="12">
      <c r="A169" s="16" t="s">
        <v>316</v>
      </c>
      <c r="B169" s="16" t="s">
        <v>317</v>
      </c>
      <c r="C169" s="16"/>
      <c r="D169" s="16"/>
      <c r="E169" s="24"/>
    </row>
    <row r="170" spans="1:5" s="6" customFormat="1" ht="12">
      <c r="A170" s="15" t="s">
        <v>318</v>
      </c>
      <c r="B170" s="15" t="s">
        <v>319</v>
      </c>
      <c r="C170" s="15"/>
      <c r="D170" s="15"/>
      <c r="E170" s="17"/>
    </row>
    <row r="171" spans="1:5" s="6" customFormat="1" ht="12">
      <c r="A171" s="16" t="s">
        <v>320</v>
      </c>
      <c r="B171" s="16" t="s">
        <v>321</v>
      </c>
      <c r="C171" s="16"/>
      <c r="D171" s="16"/>
      <c r="E171" s="24"/>
    </row>
    <row r="172" spans="1:5" s="6" customFormat="1" ht="12">
      <c r="A172" s="16" t="s">
        <v>322</v>
      </c>
      <c r="B172" s="16" t="s">
        <v>323</v>
      </c>
      <c r="C172" s="16"/>
      <c r="D172" s="16"/>
      <c r="E172" s="24"/>
    </row>
    <row r="173" spans="1:5" s="6" customFormat="1" ht="12">
      <c r="A173" s="16" t="s">
        <v>324</v>
      </c>
      <c r="B173" s="16" t="s">
        <v>325</v>
      </c>
      <c r="C173" s="16"/>
      <c r="D173" s="16"/>
      <c r="E173" s="24"/>
    </row>
    <row r="174" spans="1:5" s="6" customFormat="1" ht="12">
      <c r="A174" s="16" t="s">
        <v>326</v>
      </c>
      <c r="B174" s="16" t="s">
        <v>327</v>
      </c>
      <c r="C174" s="16"/>
      <c r="D174" s="16"/>
      <c r="E174" s="24"/>
    </row>
    <row r="175" spans="1:5" s="6" customFormat="1" ht="12">
      <c r="A175" s="15" t="s">
        <v>328</v>
      </c>
      <c r="B175" s="15" t="s">
        <v>329</v>
      </c>
      <c r="C175" s="15"/>
      <c r="D175" s="15"/>
      <c r="E175" s="17"/>
    </row>
    <row r="176" spans="1:5" s="6" customFormat="1" ht="12">
      <c r="A176" s="16" t="s">
        <v>330</v>
      </c>
      <c r="B176" s="16" t="s">
        <v>331</v>
      </c>
      <c r="C176" s="16"/>
      <c r="D176" s="16"/>
      <c r="E176" s="24"/>
    </row>
    <row r="177" spans="1:5" s="6" customFormat="1" ht="12">
      <c r="A177" s="16" t="s">
        <v>332</v>
      </c>
      <c r="B177" s="16" t="s">
        <v>333</v>
      </c>
      <c r="C177" s="16"/>
      <c r="D177" s="16"/>
      <c r="E177" s="24"/>
    </row>
    <row r="178" spans="1:5" s="6" customFormat="1" ht="12">
      <c r="A178" s="16" t="s">
        <v>334</v>
      </c>
      <c r="B178" s="16" t="s">
        <v>335</v>
      </c>
      <c r="C178" s="16"/>
      <c r="D178" s="16"/>
      <c r="E178" s="24"/>
    </row>
    <row r="179" spans="1:5" s="6" customFormat="1" ht="12">
      <c r="A179" s="16" t="s">
        <v>336</v>
      </c>
      <c r="B179" s="16" t="s">
        <v>337</v>
      </c>
      <c r="C179" s="16"/>
      <c r="D179" s="16"/>
      <c r="E179" s="24"/>
    </row>
    <row r="180" spans="1:5" s="6" customFormat="1" ht="12">
      <c r="A180" s="15" t="s">
        <v>338</v>
      </c>
      <c r="B180" s="15" t="s">
        <v>339</v>
      </c>
      <c r="C180" s="15"/>
      <c r="D180" s="15"/>
      <c r="E180" s="17"/>
    </row>
    <row r="181" spans="1:5" s="6" customFormat="1" ht="12">
      <c r="A181" s="16" t="s">
        <v>340</v>
      </c>
      <c r="B181" s="16" t="s">
        <v>341</v>
      </c>
      <c r="C181" s="16"/>
      <c r="D181" s="16"/>
      <c r="E181" s="24"/>
    </row>
    <row r="182" spans="1:5" s="6" customFormat="1" ht="12">
      <c r="A182" s="16" t="s">
        <v>342</v>
      </c>
      <c r="B182" s="16" t="s">
        <v>343</v>
      </c>
      <c r="C182" s="16"/>
      <c r="D182" s="16"/>
      <c r="E182" s="24"/>
    </row>
    <row r="183" spans="1:5" s="6" customFormat="1" ht="12">
      <c r="A183" s="16" t="s">
        <v>344</v>
      </c>
      <c r="B183" s="16" t="s">
        <v>345</v>
      </c>
      <c r="C183" s="16"/>
      <c r="D183" s="16"/>
      <c r="E183" s="24"/>
    </row>
    <row r="184" spans="1:5" s="6" customFormat="1" ht="12">
      <c r="A184" s="16" t="s">
        <v>346</v>
      </c>
      <c r="B184" s="16" t="s">
        <v>347</v>
      </c>
      <c r="C184" s="16"/>
      <c r="D184" s="16"/>
      <c r="E184" s="24"/>
    </row>
    <row r="185" spans="1:5" s="6" customFormat="1" ht="12">
      <c r="A185" s="15" t="s">
        <v>348</v>
      </c>
      <c r="B185" s="15" t="s">
        <v>349</v>
      </c>
      <c r="C185" s="15"/>
      <c r="D185" s="15"/>
      <c r="E185" s="17"/>
    </row>
    <row r="186" spans="1:5" s="6" customFormat="1" ht="12">
      <c r="A186" s="16" t="s">
        <v>350</v>
      </c>
      <c r="B186" s="16" t="s">
        <v>351</v>
      </c>
      <c r="C186" s="16"/>
      <c r="D186" s="16"/>
      <c r="E186" s="24"/>
    </row>
    <row r="187" spans="1:5" s="6" customFormat="1" ht="12">
      <c r="A187" s="16" t="s">
        <v>352</v>
      </c>
      <c r="B187" s="16" t="s">
        <v>353</v>
      </c>
      <c r="C187" s="16"/>
      <c r="D187" s="16"/>
      <c r="E187" s="24"/>
    </row>
    <row r="188" spans="1:5" s="6" customFormat="1" ht="12">
      <c r="A188" s="16" t="s">
        <v>354</v>
      </c>
      <c r="B188" s="16" t="s">
        <v>355</v>
      </c>
      <c r="C188" s="16"/>
      <c r="D188" s="16"/>
      <c r="E188" s="24"/>
    </row>
    <row r="189" spans="1:5" s="6" customFormat="1" ht="12">
      <c r="A189" s="16" t="s">
        <v>356</v>
      </c>
      <c r="B189" s="16" t="s">
        <v>357</v>
      </c>
      <c r="C189" s="16"/>
      <c r="D189" s="16"/>
      <c r="E189" s="24"/>
    </row>
    <row r="190" spans="1:5" s="6" customFormat="1" ht="12">
      <c r="A190" s="15" t="s">
        <v>358</v>
      </c>
      <c r="B190" s="15" t="s">
        <v>359</v>
      </c>
      <c r="C190" s="15"/>
      <c r="D190" s="15"/>
      <c r="E190" s="17"/>
    </row>
    <row r="191" spans="1:5" s="6" customFormat="1" ht="12">
      <c r="A191" s="16" t="s">
        <v>360</v>
      </c>
      <c r="B191" s="16" t="s">
        <v>361</v>
      </c>
      <c r="C191" s="16"/>
      <c r="D191" s="16"/>
      <c r="E191" s="24"/>
    </row>
    <row r="192" spans="1:5" s="6" customFormat="1" ht="12">
      <c r="A192" s="16" t="s">
        <v>362</v>
      </c>
      <c r="B192" s="16" t="s">
        <v>363</v>
      </c>
      <c r="C192" s="16"/>
      <c r="D192" s="16"/>
      <c r="E192" s="24"/>
    </row>
    <row r="193" spans="1:5" s="6" customFormat="1" ht="12">
      <c r="A193" s="16" t="s">
        <v>364</v>
      </c>
      <c r="B193" s="16" t="s">
        <v>365</v>
      </c>
      <c r="C193" s="16"/>
      <c r="D193" s="16"/>
      <c r="E193" s="24"/>
    </row>
    <row r="194" spans="1:5" s="6" customFormat="1" ht="12">
      <c r="A194" s="16" t="s">
        <v>366</v>
      </c>
      <c r="B194" s="16" t="s">
        <v>367</v>
      </c>
      <c r="C194" s="16"/>
      <c r="D194" s="16"/>
      <c r="E194" s="24"/>
    </row>
    <row r="195" spans="1:5" s="6" customFormat="1" ht="12">
      <c r="A195" s="16" t="s">
        <v>368</v>
      </c>
      <c r="B195" s="16" t="s">
        <v>369</v>
      </c>
      <c r="C195" s="16"/>
      <c r="D195" s="16"/>
      <c r="E195" s="24"/>
    </row>
    <row r="196" spans="1:5" s="6" customFormat="1" ht="12">
      <c r="A196" s="16" t="s">
        <v>370</v>
      </c>
      <c r="B196" s="16" t="s">
        <v>371</v>
      </c>
      <c r="C196" s="16"/>
      <c r="D196" s="16"/>
      <c r="E196" s="24"/>
    </row>
    <row r="197" spans="1:5" s="6" customFormat="1" ht="12">
      <c r="A197" s="16" t="s">
        <v>372</v>
      </c>
      <c r="B197" s="16" t="s">
        <v>373</v>
      </c>
      <c r="C197" s="16"/>
      <c r="D197" s="16"/>
      <c r="E197" s="24"/>
    </row>
    <row r="198" spans="1:5" s="6" customFormat="1" ht="12">
      <c r="A198" s="16" t="s">
        <v>374</v>
      </c>
      <c r="B198" s="16" t="s">
        <v>375</v>
      </c>
      <c r="C198" s="16"/>
      <c r="D198" s="16"/>
      <c r="E198" s="24"/>
    </row>
    <row r="201" spans="1:3" ht="12">
      <c r="A201" s="6"/>
      <c r="B201" s="6"/>
      <c r="C201" s="6"/>
    </row>
    <row r="202" spans="1:5" ht="12">
      <c r="A202" s="18" t="s">
        <v>383</v>
      </c>
      <c r="B202" s="6" t="s">
        <v>384</v>
      </c>
      <c r="C202" s="6"/>
      <c r="E202" s="25" t="s">
        <v>382</v>
      </c>
    </row>
    <row r="203" spans="1:5" ht="12">
      <c r="A203" s="6"/>
      <c r="B203" s="6"/>
      <c r="C203" s="6"/>
      <c r="E203" s="25"/>
    </row>
    <row r="204" spans="1:5" ht="12">
      <c r="A204" s="6"/>
      <c r="B204" s="6"/>
      <c r="C204" s="6"/>
      <c r="E204" s="25"/>
    </row>
    <row r="205" spans="1:5" ht="12">
      <c r="A205" s="6"/>
      <c r="B205" s="6"/>
      <c r="C205" s="6"/>
      <c r="E205" s="25"/>
    </row>
    <row r="206" spans="1:5" ht="12">
      <c r="A206" s="6"/>
      <c r="B206" s="6"/>
      <c r="C206" s="6"/>
      <c r="E206" s="25"/>
    </row>
    <row r="207" spans="1:5" ht="12">
      <c r="A207" s="6"/>
      <c r="B207" s="6"/>
      <c r="C207" s="6"/>
      <c r="E207" s="25"/>
    </row>
    <row r="208" spans="1:5" ht="12.75">
      <c r="A208" s="19" t="s">
        <v>385</v>
      </c>
      <c r="B208" s="20" t="s">
        <v>380</v>
      </c>
      <c r="C208" s="20"/>
      <c r="E208" s="26" t="s">
        <v>381</v>
      </c>
    </row>
  </sheetData>
  <sheetProtection/>
  <mergeCells count="4">
    <mergeCell ref="A1:B1"/>
    <mergeCell ref="A2:B2"/>
    <mergeCell ref="A3:B3"/>
    <mergeCell ref="A5:D5"/>
  </mergeCells>
  <printOptions/>
  <pageMargins left="0.25" right="0.2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G33" sqref="G33"/>
    </sheetView>
  </sheetViews>
  <sheetFormatPr defaultColWidth="9.140625" defaultRowHeight="12"/>
  <cols>
    <col min="1" max="1" width="50.00390625" style="0" customWidth="1"/>
    <col min="2" max="2" width="10.00390625" style="0" customWidth="1"/>
    <col min="3" max="3" width="8.00390625" style="0" customWidth="1"/>
    <col min="4" max="4" width="19.421875" style="327" customWidth="1"/>
    <col min="5" max="5" width="19.140625" style="327" customWidth="1"/>
    <col min="6" max="6" width="20.421875" style="327" customWidth="1"/>
    <col min="7" max="7" width="21.7109375" style="327" customWidth="1"/>
    <col min="9" max="9" width="14.140625" style="0" bestFit="1" customWidth="1"/>
  </cols>
  <sheetData>
    <row r="1" spans="1:6" ht="12">
      <c r="A1" s="326" t="s">
        <v>376</v>
      </c>
      <c r="B1" s="326"/>
      <c r="F1" s="327" t="s">
        <v>0</v>
      </c>
    </row>
    <row r="2" spans="1:6" ht="12">
      <c r="A2" s="28" t="s">
        <v>377</v>
      </c>
      <c r="B2" s="28"/>
      <c r="F2" s="327" t="s">
        <v>744</v>
      </c>
    </row>
    <row r="3" spans="1:6" ht="12">
      <c r="A3" s="28" t="s">
        <v>1</v>
      </c>
      <c r="B3" s="28"/>
      <c r="F3" s="327" t="s">
        <v>2</v>
      </c>
    </row>
    <row r="4" spans="5:6" ht="12">
      <c r="E4" s="328" t="s">
        <v>2</v>
      </c>
      <c r="F4" s="328"/>
    </row>
    <row r="5" spans="1:6" ht="19.5" customHeight="1">
      <c r="A5" s="329" t="s">
        <v>745</v>
      </c>
      <c r="B5" s="28"/>
      <c r="C5" s="28"/>
      <c r="D5" s="28"/>
      <c r="E5" s="28"/>
      <c r="F5" s="28"/>
    </row>
    <row r="8" spans="1:7" ht="25.5" customHeight="1">
      <c r="A8" s="4" t="s">
        <v>4</v>
      </c>
      <c r="B8" s="4" t="s">
        <v>746</v>
      </c>
      <c r="C8" s="330" t="s">
        <v>747</v>
      </c>
      <c r="D8" s="331" t="s">
        <v>748</v>
      </c>
      <c r="E8" s="331" t="s">
        <v>749</v>
      </c>
      <c r="F8" s="332" t="s">
        <v>750</v>
      </c>
      <c r="G8" s="333" t="s">
        <v>751</v>
      </c>
    </row>
    <row r="9" spans="1:7" ht="12">
      <c r="A9" s="3" t="s">
        <v>752</v>
      </c>
      <c r="B9" s="3" t="s">
        <v>753</v>
      </c>
      <c r="C9" s="3"/>
      <c r="D9" s="334">
        <f>SUM(D11:D19)</f>
        <v>6875446100</v>
      </c>
      <c r="E9" s="335">
        <f>SUM(E11:E19)</f>
        <v>10665167086</v>
      </c>
      <c r="F9" s="334">
        <f>SUM(F11:F19)</f>
        <v>26905068653</v>
      </c>
      <c r="G9" s="335">
        <f>SUM(G11:G19)</f>
        <v>35476285338</v>
      </c>
    </row>
    <row r="10" spans="1:7" ht="12">
      <c r="A10" s="1" t="s">
        <v>628</v>
      </c>
      <c r="B10" s="1"/>
      <c r="C10" s="1"/>
      <c r="D10" s="336"/>
      <c r="E10" s="337"/>
      <c r="F10" s="336"/>
      <c r="G10" s="337"/>
    </row>
    <row r="11" spans="1:7" ht="12">
      <c r="A11" s="2" t="s">
        <v>754</v>
      </c>
      <c r="B11" s="2" t="s">
        <v>755</v>
      </c>
      <c r="C11" s="2"/>
      <c r="D11" s="338">
        <v>2138569416</v>
      </c>
      <c r="E11" s="339">
        <v>4914136041</v>
      </c>
      <c r="F11" s="338">
        <v>9888950236</v>
      </c>
      <c r="G11" s="339">
        <v>17148087640</v>
      </c>
    </row>
    <row r="12" spans="1:7" ht="12">
      <c r="A12" s="2" t="s">
        <v>756</v>
      </c>
      <c r="B12" s="2" t="s">
        <v>757</v>
      </c>
      <c r="C12" s="2"/>
      <c r="D12" s="338">
        <v>301307</v>
      </c>
      <c r="E12" s="339">
        <v>120466</v>
      </c>
      <c r="F12" s="338">
        <v>1569180</v>
      </c>
      <c r="G12" s="339">
        <v>1644341</v>
      </c>
    </row>
    <row r="13" spans="1:7" ht="12">
      <c r="A13" s="2" t="s">
        <v>758</v>
      </c>
      <c r="B13" s="2" t="s">
        <v>759</v>
      </c>
      <c r="C13" s="2"/>
      <c r="D13" s="338">
        <v>0</v>
      </c>
      <c r="E13" s="339">
        <v>0</v>
      </c>
      <c r="F13" s="338">
        <v>0</v>
      </c>
      <c r="G13" s="339">
        <v>0</v>
      </c>
    </row>
    <row r="14" spans="1:7" ht="12">
      <c r="A14" s="2" t="s">
        <v>760</v>
      </c>
      <c r="B14" s="2" t="s">
        <v>761</v>
      </c>
      <c r="C14" s="2"/>
      <c r="D14" s="338">
        <v>0</v>
      </c>
      <c r="E14" s="339">
        <v>0</v>
      </c>
      <c r="F14" s="338">
        <v>0</v>
      </c>
      <c r="G14" s="339">
        <v>0</v>
      </c>
    </row>
    <row r="15" spans="1:7" ht="12">
      <c r="A15" s="2" t="s">
        <v>762</v>
      </c>
      <c r="B15" s="2" t="s">
        <v>763</v>
      </c>
      <c r="C15" s="2"/>
      <c r="D15" s="338">
        <v>214000000</v>
      </c>
      <c r="E15" s="339">
        <v>0</v>
      </c>
      <c r="F15" s="338">
        <v>219000000</v>
      </c>
      <c r="G15" s="339">
        <v>113636364</v>
      </c>
    </row>
    <row r="16" spans="1:7" ht="12">
      <c r="A16" s="2" t="s">
        <v>764</v>
      </c>
      <c r="B16" s="2" t="s">
        <v>765</v>
      </c>
      <c r="C16" s="2"/>
      <c r="D16" s="338">
        <v>5212160</v>
      </c>
      <c r="E16" s="339">
        <v>1028580</v>
      </c>
      <c r="F16" s="338">
        <v>64419199</v>
      </c>
      <c r="G16" s="339">
        <v>1028580</v>
      </c>
    </row>
    <row r="17" spans="1:7" ht="12">
      <c r="A17" s="2" t="s">
        <v>766</v>
      </c>
      <c r="B17" s="2" t="s">
        <v>767</v>
      </c>
      <c r="C17" s="2"/>
      <c r="D17" s="338">
        <v>0</v>
      </c>
      <c r="E17" s="339">
        <v>0</v>
      </c>
      <c r="F17" s="338">
        <v>0</v>
      </c>
      <c r="G17" s="339">
        <v>0</v>
      </c>
    </row>
    <row r="18" spans="1:7" ht="12">
      <c r="A18" s="2" t="s">
        <v>768</v>
      </c>
      <c r="B18" s="2" t="s">
        <v>769</v>
      </c>
      <c r="C18" s="2"/>
      <c r="D18" s="338">
        <v>0</v>
      </c>
      <c r="E18" s="339">
        <v>0</v>
      </c>
      <c r="F18" s="338">
        <v>0</v>
      </c>
      <c r="G18" s="339">
        <v>0</v>
      </c>
    </row>
    <row r="19" spans="1:7" ht="12">
      <c r="A19" s="2" t="s">
        <v>770</v>
      </c>
      <c r="B19" s="2" t="s">
        <v>771</v>
      </c>
      <c r="C19" s="2"/>
      <c r="D19" s="338">
        <v>4517363217</v>
      </c>
      <c r="E19" s="339">
        <v>5749881999</v>
      </c>
      <c r="F19" s="338">
        <v>16731130038</v>
      </c>
      <c r="G19" s="339">
        <v>18211888413</v>
      </c>
    </row>
    <row r="20" spans="1:7" ht="12">
      <c r="A20" s="2" t="s">
        <v>772</v>
      </c>
      <c r="B20" s="2" t="s">
        <v>773</v>
      </c>
      <c r="C20" s="2"/>
      <c r="D20" s="338">
        <v>0</v>
      </c>
      <c r="E20" s="339">
        <v>0</v>
      </c>
      <c r="F20" s="338">
        <v>0</v>
      </c>
      <c r="G20" s="339">
        <v>0</v>
      </c>
    </row>
    <row r="21" spans="1:7" ht="12">
      <c r="A21" s="1" t="s">
        <v>774</v>
      </c>
      <c r="B21" s="1" t="s">
        <v>775</v>
      </c>
      <c r="C21" s="1"/>
      <c r="D21" s="336">
        <f>D9</f>
        <v>6875446100</v>
      </c>
      <c r="E21" s="337">
        <f>E9</f>
        <v>10665167086</v>
      </c>
      <c r="F21" s="336">
        <f>F9</f>
        <v>26905068653</v>
      </c>
      <c r="G21" s="337">
        <f>G9</f>
        <v>35476285338</v>
      </c>
    </row>
    <row r="22" spans="1:7" ht="12">
      <c r="A22" s="2" t="s">
        <v>776</v>
      </c>
      <c r="B22" s="2" t="s">
        <v>777</v>
      </c>
      <c r="C22" s="2"/>
      <c r="D22" s="338">
        <v>5615023852</v>
      </c>
      <c r="E22" s="339">
        <v>6479261771</v>
      </c>
      <c r="F22" s="338">
        <v>20989578031</v>
      </c>
      <c r="G22" s="339">
        <v>24713320397</v>
      </c>
    </row>
    <row r="23" spans="1:7" ht="12">
      <c r="A23" s="1" t="s">
        <v>778</v>
      </c>
      <c r="B23" s="1" t="s">
        <v>779</v>
      </c>
      <c r="C23" s="1"/>
      <c r="D23" s="336">
        <f>D21-D22</f>
        <v>1260422248</v>
      </c>
      <c r="E23" s="337">
        <f>E21-E22</f>
        <v>4185905315</v>
      </c>
      <c r="F23" s="336">
        <f>F21-F22</f>
        <v>5915490622</v>
      </c>
      <c r="G23" s="337">
        <f>G21-G22</f>
        <v>10762964941</v>
      </c>
    </row>
    <row r="24" spans="1:7" ht="12">
      <c r="A24" s="2" t="s">
        <v>780</v>
      </c>
      <c r="B24" s="2" t="s">
        <v>781</v>
      </c>
      <c r="C24" s="2"/>
      <c r="D24" s="338">
        <v>3563810070</v>
      </c>
      <c r="E24" s="339">
        <v>3748250989</v>
      </c>
      <c r="F24" s="338">
        <v>14117369538</v>
      </c>
      <c r="G24" s="339">
        <v>14401123767</v>
      </c>
    </row>
    <row r="25" spans="1:7" ht="12">
      <c r="A25" s="1" t="s">
        <v>782</v>
      </c>
      <c r="B25" s="1" t="s">
        <v>783</v>
      </c>
      <c r="C25" s="1"/>
      <c r="D25" s="336">
        <f>D23-D24</f>
        <v>-2303387822</v>
      </c>
      <c r="E25" s="337">
        <f>E23-E24</f>
        <v>437654326</v>
      </c>
      <c r="F25" s="336">
        <f>F23-F24</f>
        <v>-8201878916</v>
      </c>
      <c r="G25" s="337">
        <f>G23-G24</f>
        <v>-3638158826</v>
      </c>
    </row>
    <row r="26" spans="1:7" ht="12">
      <c r="A26" s="2" t="s">
        <v>784</v>
      </c>
      <c r="B26" s="2" t="s">
        <v>785</v>
      </c>
      <c r="C26" s="2"/>
      <c r="D26" s="338">
        <v>0</v>
      </c>
      <c r="E26" s="339">
        <v>0</v>
      </c>
      <c r="F26" s="338">
        <v>0</v>
      </c>
      <c r="G26" s="339">
        <v>10000000</v>
      </c>
    </row>
    <row r="27" spans="1:7" ht="12">
      <c r="A27" s="2" t="s">
        <v>786</v>
      </c>
      <c r="B27" s="2" t="s">
        <v>787</v>
      </c>
      <c r="C27" s="2"/>
      <c r="D27" s="338">
        <v>0</v>
      </c>
      <c r="E27" s="339">
        <v>0</v>
      </c>
      <c r="F27" s="338">
        <v>0</v>
      </c>
      <c r="G27" s="339">
        <v>0</v>
      </c>
    </row>
    <row r="28" spans="1:7" ht="12">
      <c r="A28" s="1" t="s">
        <v>788</v>
      </c>
      <c r="B28" s="1" t="s">
        <v>789</v>
      </c>
      <c r="C28" s="1"/>
      <c r="D28" s="336">
        <v>0</v>
      </c>
      <c r="E28" s="337">
        <v>0</v>
      </c>
      <c r="F28" s="336">
        <v>0</v>
      </c>
      <c r="G28" s="337">
        <v>10000000</v>
      </c>
    </row>
    <row r="29" spans="1:7" ht="12">
      <c r="A29" s="2" t="s">
        <v>790</v>
      </c>
      <c r="B29" s="2" t="s">
        <v>791</v>
      </c>
      <c r="C29" s="2"/>
      <c r="D29" s="336">
        <v>0</v>
      </c>
      <c r="E29" s="339">
        <v>0</v>
      </c>
      <c r="F29" s="336">
        <v>0</v>
      </c>
      <c r="G29" s="339">
        <v>0</v>
      </c>
    </row>
    <row r="30" spans="1:9" ht="12">
      <c r="A30" s="1" t="s">
        <v>792</v>
      </c>
      <c r="B30" s="1" t="s">
        <v>793</v>
      </c>
      <c r="C30" s="1"/>
      <c r="D30" s="337">
        <f>D25+D28</f>
        <v>-2303387822</v>
      </c>
      <c r="E30" s="337">
        <f>E25+E28</f>
        <v>437654326</v>
      </c>
      <c r="F30" s="337">
        <f>F25+F28</f>
        <v>-8201878916</v>
      </c>
      <c r="G30" s="337">
        <f>G25+G28</f>
        <v>-3628158826</v>
      </c>
      <c r="I30" s="21"/>
    </row>
    <row r="31" spans="1:7" ht="12">
      <c r="A31" s="2" t="s">
        <v>794</v>
      </c>
      <c r="B31" s="2" t="s">
        <v>795</v>
      </c>
      <c r="C31" s="2"/>
      <c r="D31" s="339">
        <v>0</v>
      </c>
      <c r="E31" s="339">
        <v>0</v>
      </c>
      <c r="F31" s="339">
        <v>0</v>
      </c>
      <c r="G31" s="339">
        <v>0</v>
      </c>
    </row>
    <row r="32" spans="1:7" ht="12">
      <c r="A32" s="2" t="s">
        <v>796</v>
      </c>
      <c r="B32" s="2" t="s">
        <v>797</v>
      </c>
      <c r="C32" s="2"/>
      <c r="D32" s="339">
        <v>0</v>
      </c>
      <c r="E32" s="339">
        <v>0</v>
      </c>
      <c r="F32" s="339">
        <v>0</v>
      </c>
      <c r="G32" s="339">
        <v>0</v>
      </c>
    </row>
    <row r="33" spans="1:7" ht="12">
      <c r="A33" s="1" t="s">
        <v>798</v>
      </c>
      <c r="B33" s="1" t="s">
        <v>799</v>
      </c>
      <c r="C33" s="1"/>
      <c r="D33" s="337">
        <f>D30</f>
        <v>-2303387822</v>
      </c>
      <c r="E33" s="337">
        <f>E30</f>
        <v>437654326</v>
      </c>
      <c r="F33" s="337">
        <f>F30</f>
        <v>-8201878916</v>
      </c>
      <c r="G33" s="337">
        <f>G30</f>
        <v>-3628158826</v>
      </c>
    </row>
    <row r="34" spans="1:7" ht="12">
      <c r="A34" s="2" t="s">
        <v>800</v>
      </c>
      <c r="B34" s="2" t="s">
        <v>801</v>
      </c>
      <c r="C34" s="2"/>
      <c r="D34" s="339">
        <v>0</v>
      </c>
      <c r="E34" s="339">
        <v>0</v>
      </c>
      <c r="F34" s="339">
        <v>0</v>
      </c>
      <c r="G34" s="339">
        <v>0</v>
      </c>
    </row>
    <row r="35" spans="1:7" ht="12">
      <c r="A35" s="2" t="s">
        <v>802</v>
      </c>
      <c r="B35" s="2" t="s">
        <v>803</v>
      </c>
      <c r="C35" s="2"/>
      <c r="D35" s="339">
        <v>0</v>
      </c>
      <c r="E35" s="339">
        <v>0</v>
      </c>
      <c r="F35" s="339">
        <v>0</v>
      </c>
      <c r="G35" s="339">
        <v>0</v>
      </c>
    </row>
    <row r="36" spans="1:7" ht="12">
      <c r="A36" s="2" t="s">
        <v>804</v>
      </c>
      <c r="B36" s="2" t="s">
        <v>805</v>
      </c>
      <c r="C36" s="2"/>
      <c r="D36" s="339">
        <v>0</v>
      </c>
      <c r="E36" s="339">
        <v>0</v>
      </c>
      <c r="F36" s="339">
        <v>0</v>
      </c>
      <c r="G36" s="339">
        <v>0</v>
      </c>
    </row>
    <row r="38" spans="1:6" ht="12">
      <c r="A38" s="18" t="s">
        <v>383</v>
      </c>
      <c r="B38" s="6"/>
      <c r="C38" s="6"/>
      <c r="D38" s="340" t="s">
        <v>384</v>
      </c>
      <c r="F38" s="341" t="s">
        <v>382</v>
      </c>
    </row>
    <row r="39" spans="1:6" ht="12">
      <c r="A39" s="6"/>
      <c r="B39" s="6"/>
      <c r="C39" s="6"/>
      <c r="D39" s="340"/>
      <c r="F39" s="341"/>
    </row>
    <row r="40" spans="1:6" ht="12">
      <c r="A40" s="6"/>
      <c r="B40" s="6"/>
      <c r="C40" s="6"/>
      <c r="D40" s="340"/>
      <c r="F40" s="341"/>
    </row>
    <row r="41" spans="1:6" ht="12">
      <c r="A41" s="6"/>
      <c r="B41" s="6"/>
      <c r="C41" s="6"/>
      <c r="D41" s="340"/>
      <c r="F41" s="341"/>
    </row>
    <row r="42" spans="1:6" ht="12">
      <c r="A42" s="6"/>
      <c r="B42" s="6"/>
      <c r="C42" s="6"/>
      <c r="D42" s="340"/>
      <c r="F42" s="341"/>
    </row>
    <row r="43" spans="1:6" ht="12">
      <c r="A43" s="6"/>
      <c r="B43" s="6"/>
      <c r="C43" s="6"/>
      <c r="D43" s="340"/>
      <c r="F43" s="341"/>
    </row>
    <row r="44" spans="1:6" ht="12.75">
      <c r="A44" s="19" t="s">
        <v>385</v>
      </c>
      <c r="B44" s="20"/>
      <c r="C44" s="20"/>
      <c r="D44" s="340" t="s">
        <v>380</v>
      </c>
      <c r="F44" s="342" t="s">
        <v>381</v>
      </c>
    </row>
  </sheetData>
  <sheetProtection/>
  <protectedRanges>
    <protectedRange sqref="D9:G29" name="Range1"/>
  </protectedRanges>
  <mergeCells count="5">
    <mergeCell ref="A1:B1"/>
    <mergeCell ref="A2:B2"/>
    <mergeCell ref="A3:B3"/>
    <mergeCell ref="E4:F4"/>
    <mergeCell ref="A5:F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8"/>
  <sheetViews>
    <sheetView zoomScalePageLayoutView="0" workbookViewId="0" topLeftCell="A1">
      <selection activeCell="E33" sqref="E33"/>
    </sheetView>
  </sheetViews>
  <sheetFormatPr defaultColWidth="9.140625" defaultRowHeight="12"/>
  <cols>
    <col min="1" max="1" width="66.28125" style="0" customWidth="1"/>
    <col min="2" max="2" width="7.7109375" style="0" customWidth="1"/>
    <col min="3" max="3" width="6.57421875" style="0" customWidth="1"/>
    <col min="4" max="4" width="19.57421875" style="327" customWidth="1"/>
    <col min="5" max="5" width="20.421875" style="327" customWidth="1"/>
    <col min="9" max="9" width="18.140625" style="0" bestFit="1" customWidth="1"/>
  </cols>
  <sheetData>
    <row r="1" spans="1:5" ht="12">
      <c r="A1" s="27" t="s">
        <v>376</v>
      </c>
      <c r="B1" s="27"/>
      <c r="E1" s="327" t="s">
        <v>0</v>
      </c>
    </row>
    <row r="2" spans="1:5" ht="12">
      <c r="A2" s="28" t="s">
        <v>377</v>
      </c>
      <c r="B2" s="28"/>
      <c r="E2" s="327" t="s">
        <v>806</v>
      </c>
    </row>
    <row r="3" spans="1:2" ht="12">
      <c r="A3" s="28" t="s">
        <v>1</v>
      </c>
      <c r="B3" s="28"/>
    </row>
    <row r="4" spans="5:6" ht="12">
      <c r="E4" s="28" t="s">
        <v>2</v>
      </c>
      <c r="F4" s="28"/>
    </row>
    <row r="5" spans="1:4" ht="19.5" customHeight="1">
      <c r="A5" s="343" t="s">
        <v>807</v>
      </c>
      <c r="B5" s="344"/>
      <c r="C5" s="344"/>
      <c r="D5" s="344"/>
    </row>
    <row r="8" spans="1:5" ht="37.5" customHeight="1">
      <c r="A8" s="4" t="s">
        <v>4</v>
      </c>
      <c r="B8" s="330" t="s">
        <v>378</v>
      </c>
      <c r="C8" s="330" t="s">
        <v>379</v>
      </c>
      <c r="D8" s="332" t="s">
        <v>808</v>
      </c>
      <c r="E8" s="332" t="s">
        <v>809</v>
      </c>
    </row>
    <row r="9" spans="1:5" ht="12">
      <c r="A9" s="3" t="s">
        <v>810</v>
      </c>
      <c r="B9" s="3"/>
      <c r="C9" s="3"/>
      <c r="D9" s="345"/>
      <c r="E9" s="346"/>
    </row>
    <row r="10" spans="1:9" ht="12">
      <c r="A10" s="2" t="s">
        <v>811</v>
      </c>
      <c r="B10" s="2" t="s">
        <v>753</v>
      </c>
      <c r="C10" s="2"/>
      <c r="D10" s="347">
        <v>-8201878915</v>
      </c>
      <c r="E10" s="346">
        <v>-3628158825</v>
      </c>
      <c r="I10" s="327"/>
    </row>
    <row r="11" spans="1:9" ht="12">
      <c r="A11" s="1" t="s">
        <v>812</v>
      </c>
      <c r="B11" s="1"/>
      <c r="C11" s="1"/>
      <c r="D11" s="347">
        <f>SUM(D12:D16)</f>
        <v>3699034961</v>
      </c>
      <c r="E11" s="346">
        <f>SUM(E12:E16)</f>
        <v>1940193500</v>
      </c>
      <c r="I11" s="327"/>
    </row>
    <row r="12" spans="1:9" ht="12">
      <c r="A12" s="2" t="s">
        <v>813</v>
      </c>
      <c r="B12" s="2" t="s">
        <v>773</v>
      </c>
      <c r="C12" s="2"/>
      <c r="D12" s="348">
        <v>997714021</v>
      </c>
      <c r="E12" s="349">
        <v>1441536849</v>
      </c>
      <c r="I12" s="327"/>
    </row>
    <row r="13" spans="1:9" ht="12">
      <c r="A13" s="2" t="s">
        <v>814</v>
      </c>
      <c r="B13" s="2" t="s">
        <v>815</v>
      </c>
      <c r="C13" s="2"/>
      <c r="D13" s="348">
        <v>906497</v>
      </c>
      <c r="E13" s="349">
        <v>-2900115</v>
      </c>
      <c r="I13" s="327"/>
    </row>
    <row r="14" spans="1:9" ht="12">
      <c r="A14" s="2" t="s">
        <v>816</v>
      </c>
      <c r="B14" s="2" t="s">
        <v>817</v>
      </c>
      <c r="C14" s="2"/>
      <c r="D14" s="348">
        <v>1431829402</v>
      </c>
      <c r="E14" s="349">
        <v>-373514735</v>
      </c>
      <c r="I14" s="327"/>
    </row>
    <row r="15" spans="1:9" ht="12">
      <c r="A15" s="2" t="s">
        <v>818</v>
      </c>
      <c r="B15" s="2" t="s">
        <v>819</v>
      </c>
      <c r="C15" s="2"/>
      <c r="D15" s="348">
        <v>-1285853735</v>
      </c>
      <c r="E15" s="349">
        <v>-1516944090</v>
      </c>
      <c r="I15" s="327"/>
    </row>
    <row r="16" spans="1:9" ht="12">
      <c r="A16" s="2" t="s">
        <v>820</v>
      </c>
      <c r="B16" s="2" t="s">
        <v>821</v>
      </c>
      <c r="C16" s="2"/>
      <c r="D16" s="348">
        <v>2554438776</v>
      </c>
      <c r="E16" s="349">
        <v>2392015591</v>
      </c>
      <c r="I16" s="327"/>
    </row>
    <row r="17" spans="1:9" ht="12">
      <c r="A17" s="1" t="s">
        <v>822</v>
      </c>
      <c r="B17" s="1" t="s">
        <v>823</v>
      </c>
      <c r="C17" s="1"/>
      <c r="D17" s="347">
        <f>D11+D10</f>
        <v>-4502843954</v>
      </c>
      <c r="E17" s="346">
        <f>E11+E10</f>
        <v>-1687965325</v>
      </c>
      <c r="I17" s="327"/>
    </row>
    <row r="18" spans="1:9" ht="12">
      <c r="A18" s="2" t="s">
        <v>824</v>
      </c>
      <c r="B18" s="2" t="s">
        <v>825</v>
      </c>
      <c r="C18" s="2"/>
      <c r="D18" s="348">
        <v>23628046365</v>
      </c>
      <c r="E18" s="349">
        <v>9855227283</v>
      </c>
      <c r="I18" s="327"/>
    </row>
    <row r="19" spans="1:9" ht="12">
      <c r="A19" s="2" t="s">
        <v>826</v>
      </c>
      <c r="B19" s="2" t="s">
        <v>775</v>
      </c>
      <c r="C19" s="2"/>
      <c r="D19" s="348"/>
      <c r="E19" s="349"/>
      <c r="I19" s="327"/>
    </row>
    <row r="20" spans="1:9" ht="12">
      <c r="A20" s="2" t="s">
        <v>827</v>
      </c>
      <c r="B20" s="2" t="s">
        <v>777</v>
      </c>
      <c r="C20" s="2"/>
      <c r="D20" s="348">
        <v>-19266139440</v>
      </c>
      <c r="E20" s="349">
        <v>-6264125024</v>
      </c>
      <c r="I20" s="327"/>
    </row>
    <row r="21" spans="1:9" ht="12">
      <c r="A21" s="2" t="s">
        <v>828</v>
      </c>
      <c r="B21" s="2" t="s">
        <v>829</v>
      </c>
      <c r="C21" s="2"/>
      <c r="D21" s="348">
        <v>-21995892</v>
      </c>
      <c r="E21" s="349">
        <v>935907050</v>
      </c>
      <c r="I21" s="327"/>
    </row>
    <row r="22" spans="1:9" ht="12">
      <c r="A22" s="2" t="s">
        <v>830</v>
      </c>
      <c r="B22" s="2" t="s">
        <v>831</v>
      </c>
      <c r="C22" s="2"/>
      <c r="D22" s="348">
        <v>-2350004931</v>
      </c>
      <c r="E22" s="349">
        <v>-2345124382</v>
      </c>
      <c r="I22" s="327"/>
    </row>
    <row r="23" spans="1:9" ht="12">
      <c r="A23" s="2" t="s">
        <v>832</v>
      </c>
      <c r="B23" s="2" t="s">
        <v>833</v>
      </c>
      <c r="C23" s="2"/>
      <c r="D23" s="348"/>
      <c r="E23" s="349">
        <v>0</v>
      </c>
      <c r="I23" s="327"/>
    </row>
    <row r="24" spans="1:9" ht="12">
      <c r="A24" s="2" t="s">
        <v>834</v>
      </c>
      <c r="B24" s="2" t="s">
        <v>835</v>
      </c>
      <c r="C24" s="2"/>
      <c r="D24" s="348"/>
      <c r="E24" s="349">
        <v>0</v>
      </c>
      <c r="I24" s="327"/>
    </row>
    <row r="25" spans="1:9" ht="12">
      <c r="A25" s="2" t="s">
        <v>836</v>
      </c>
      <c r="B25" s="2" t="s">
        <v>837</v>
      </c>
      <c r="C25" s="2"/>
      <c r="D25" s="348">
        <v>-488500000</v>
      </c>
      <c r="E25" s="349">
        <v>-1382176419</v>
      </c>
      <c r="I25" s="327"/>
    </row>
    <row r="26" spans="1:9" ht="12">
      <c r="A26" s="1" t="s">
        <v>838</v>
      </c>
      <c r="B26" s="1" t="s">
        <v>779</v>
      </c>
      <c r="C26" s="1"/>
      <c r="D26" s="347">
        <f>SUM(D17:D25)</f>
        <v>-3001437852</v>
      </c>
      <c r="E26" s="346">
        <f>SUM(E17:E25)</f>
        <v>-888256817</v>
      </c>
      <c r="I26" s="327"/>
    </row>
    <row r="27" spans="1:9" ht="12">
      <c r="A27" s="1" t="s">
        <v>839</v>
      </c>
      <c r="B27" s="1"/>
      <c r="C27" s="1"/>
      <c r="D27" s="347"/>
      <c r="E27" s="349"/>
      <c r="I27" s="327"/>
    </row>
    <row r="28" spans="1:9" ht="12">
      <c r="A28" s="2" t="s">
        <v>840</v>
      </c>
      <c r="B28" s="2" t="s">
        <v>841</v>
      </c>
      <c r="C28" s="2"/>
      <c r="D28" s="348">
        <v>-3125995322</v>
      </c>
      <c r="E28" s="349">
        <v>-2448219960</v>
      </c>
      <c r="I28" s="327"/>
    </row>
    <row r="29" spans="1:9" ht="12">
      <c r="A29" s="2" t="s">
        <v>842</v>
      </c>
      <c r="B29" s="2" t="s">
        <v>843</v>
      </c>
      <c r="C29" s="2"/>
      <c r="D29" s="348"/>
      <c r="E29" s="349"/>
      <c r="I29" s="327"/>
    </row>
    <row r="30" spans="1:9" ht="12">
      <c r="A30" s="2" t="s">
        <v>844</v>
      </c>
      <c r="B30" s="2" t="s">
        <v>845</v>
      </c>
      <c r="C30" s="2"/>
      <c r="D30" s="348"/>
      <c r="E30" s="349">
        <v>0</v>
      </c>
      <c r="I30" s="327"/>
    </row>
    <row r="31" spans="1:9" ht="12">
      <c r="A31" s="2" t="s">
        <v>846</v>
      </c>
      <c r="B31" s="2" t="s">
        <v>847</v>
      </c>
      <c r="C31" s="2"/>
      <c r="D31" s="348"/>
      <c r="E31" s="349">
        <v>0</v>
      </c>
      <c r="I31" s="327"/>
    </row>
    <row r="32" spans="1:9" ht="12">
      <c r="A32" s="2" t="s">
        <v>848</v>
      </c>
      <c r="B32" s="2" t="s">
        <v>781</v>
      </c>
      <c r="C32" s="2"/>
      <c r="D32" s="348"/>
      <c r="E32" s="349">
        <v>0</v>
      </c>
      <c r="I32" s="327"/>
    </row>
    <row r="33" spans="1:9" ht="12">
      <c r="A33" s="2" t="s">
        <v>849</v>
      </c>
      <c r="B33" s="2" t="s">
        <v>850</v>
      </c>
      <c r="C33" s="2"/>
      <c r="D33" s="348"/>
      <c r="E33" s="349">
        <v>0</v>
      </c>
      <c r="I33" s="327"/>
    </row>
    <row r="34" spans="1:9" ht="12">
      <c r="A34" s="2" t="s">
        <v>851</v>
      </c>
      <c r="B34" s="2" t="s">
        <v>852</v>
      </c>
      <c r="C34" s="2"/>
      <c r="D34" s="348">
        <v>1223680451</v>
      </c>
      <c r="E34" s="349">
        <v>1826505925</v>
      </c>
      <c r="I34" s="327"/>
    </row>
    <row r="35" spans="1:9" ht="12">
      <c r="A35" s="1" t="s">
        <v>853</v>
      </c>
      <c r="B35" s="1" t="s">
        <v>783</v>
      </c>
      <c r="C35" s="1"/>
      <c r="D35" s="347">
        <f>SUM(D28:D34)</f>
        <v>-1902314871</v>
      </c>
      <c r="E35" s="350">
        <f>SUM(E28:E34)</f>
        <v>-621714035</v>
      </c>
      <c r="I35" s="327"/>
    </row>
    <row r="36" spans="1:9" ht="12">
      <c r="A36" s="1" t="s">
        <v>854</v>
      </c>
      <c r="B36" s="1"/>
      <c r="C36" s="1"/>
      <c r="D36" s="347"/>
      <c r="E36" s="346"/>
      <c r="I36" s="327"/>
    </row>
    <row r="37" spans="1:9" ht="12">
      <c r="A37" s="2" t="s">
        <v>855</v>
      </c>
      <c r="B37" s="2" t="s">
        <v>785</v>
      </c>
      <c r="C37" s="2"/>
      <c r="D37" s="348">
        <v>0</v>
      </c>
      <c r="E37" s="349">
        <v>0</v>
      </c>
      <c r="I37" s="327"/>
    </row>
    <row r="38" spans="1:9" ht="12">
      <c r="A38" s="2" t="s">
        <v>856</v>
      </c>
      <c r="B38" s="2" t="s">
        <v>787</v>
      </c>
      <c r="C38" s="2"/>
      <c r="D38" s="348">
        <v>0</v>
      </c>
      <c r="E38" s="349">
        <v>0</v>
      </c>
      <c r="I38" s="327"/>
    </row>
    <row r="39" spans="1:9" ht="12">
      <c r="A39" s="2" t="s">
        <v>857</v>
      </c>
      <c r="B39" s="2" t="s">
        <v>858</v>
      </c>
      <c r="C39" s="2"/>
      <c r="D39" s="348">
        <v>229680930973</v>
      </c>
      <c r="E39" s="349">
        <v>167751526924</v>
      </c>
      <c r="I39" s="327"/>
    </row>
    <row r="40" spans="1:9" ht="12">
      <c r="A40" s="2" t="s">
        <v>859</v>
      </c>
      <c r="B40" s="2" t="s">
        <v>860</v>
      </c>
      <c r="C40" s="2"/>
      <c r="D40" s="348">
        <v>-238169854641</v>
      </c>
      <c r="E40" s="349">
        <v>-151052349842</v>
      </c>
      <c r="I40" s="327"/>
    </row>
    <row r="41" spans="1:9" ht="12">
      <c r="A41" s="2" t="s">
        <v>861</v>
      </c>
      <c r="B41" s="2" t="s">
        <v>862</v>
      </c>
      <c r="C41" s="2"/>
      <c r="D41" s="348">
        <v>0</v>
      </c>
      <c r="E41" s="349">
        <v>0</v>
      </c>
      <c r="I41" s="327"/>
    </row>
    <row r="42" spans="1:9" ht="12">
      <c r="A42" s="2" t="s">
        <v>863</v>
      </c>
      <c r="B42" s="2" t="s">
        <v>864</v>
      </c>
      <c r="C42" s="2"/>
      <c r="D42" s="348">
        <v>0</v>
      </c>
      <c r="E42" s="349">
        <v>0</v>
      </c>
      <c r="I42" s="327"/>
    </row>
    <row r="43" spans="1:9" ht="12">
      <c r="A43" s="1" t="s">
        <v>865</v>
      </c>
      <c r="B43" s="1" t="s">
        <v>789</v>
      </c>
      <c r="C43" s="1"/>
      <c r="D43" s="347">
        <f>SUM(D37:D42)</f>
        <v>-8488923668</v>
      </c>
      <c r="E43" s="346">
        <f>SUM(E37:E42)</f>
        <v>16699177082</v>
      </c>
      <c r="I43" s="327"/>
    </row>
    <row r="44" spans="1:9" ht="12">
      <c r="A44" s="1" t="s">
        <v>866</v>
      </c>
      <c r="B44" s="1" t="s">
        <v>793</v>
      </c>
      <c r="C44" s="1"/>
      <c r="D44" s="347">
        <f>D26+D35+D43</f>
        <v>-13392676391</v>
      </c>
      <c r="E44" s="346">
        <f>+E26+E35+E43</f>
        <v>15189206230</v>
      </c>
      <c r="I44" s="327"/>
    </row>
    <row r="45" spans="1:9" ht="12">
      <c r="A45" s="2" t="s">
        <v>867</v>
      </c>
      <c r="B45" s="2" t="s">
        <v>799</v>
      </c>
      <c r="C45" s="2"/>
      <c r="D45" s="347">
        <f>E47</f>
        <v>254001444927</v>
      </c>
      <c r="E45" s="346">
        <v>238812238697</v>
      </c>
      <c r="I45" s="327"/>
    </row>
    <row r="46" spans="1:9" ht="12">
      <c r="A46" s="2" t="s">
        <v>868</v>
      </c>
      <c r="B46" s="2" t="s">
        <v>801</v>
      </c>
      <c r="C46" s="2"/>
      <c r="D46" s="348">
        <v>0</v>
      </c>
      <c r="E46" s="349">
        <v>0</v>
      </c>
      <c r="I46" s="327"/>
    </row>
    <row r="47" spans="1:9" ht="12">
      <c r="A47" s="1" t="s">
        <v>869</v>
      </c>
      <c r="B47" s="1" t="s">
        <v>805</v>
      </c>
      <c r="C47" s="1"/>
      <c r="D47" s="347">
        <f>D45+D44</f>
        <v>240608768536</v>
      </c>
      <c r="E47" s="346">
        <f>E45+E44</f>
        <v>254001444927</v>
      </c>
      <c r="I47" s="327"/>
    </row>
    <row r="48" ht="12">
      <c r="I48" s="327"/>
    </row>
    <row r="49" ht="12">
      <c r="I49" s="327"/>
    </row>
    <row r="50" ht="12">
      <c r="I50" s="327"/>
    </row>
    <row r="51" spans="1:9" ht="12">
      <c r="A51" s="6"/>
      <c r="B51" s="6"/>
      <c r="C51" s="6"/>
      <c r="E51" s="341"/>
      <c r="I51" s="327"/>
    </row>
    <row r="52" spans="1:9" ht="12">
      <c r="A52" s="18" t="s">
        <v>383</v>
      </c>
      <c r="B52" s="6" t="s">
        <v>384</v>
      </c>
      <c r="C52" s="6"/>
      <c r="E52" s="341" t="s">
        <v>382</v>
      </c>
      <c r="I52" s="327"/>
    </row>
    <row r="53" spans="1:5" ht="12">
      <c r="A53" s="6"/>
      <c r="B53" s="6"/>
      <c r="C53" s="6"/>
      <c r="E53" s="341"/>
    </row>
    <row r="54" spans="1:5" ht="12">
      <c r="A54" s="6"/>
      <c r="B54" s="6"/>
      <c r="C54" s="6"/>
      <c r="E54" s="341"/>
    </row>
    <row r="55" spans="1:5" ht="12">
      <c r="A55" s="6"/>
      <c r="B55" s="6"/>
      <c r="C55" s="6"/>
      <c r="E55" s="341"/>
    </row>
    <row r="56" spans="1:5" ht="12">
      <c r="A56" s="6"/>
      <c r="B56" s="6"/>
      <c r="C56" s="6"/>
      <c r="E56" s="341"/>
    </row>
    <row r="57" spans="1:5" ht="12">
      <c r="A57" s="6"/>
      <c r="B57" s="6"/>
      <c r="C57" s="6"/>
      <c r="E57" s="341"/>
    </row>
    <row r="58" spans="1:5" ht="12.75">
      <c r="A58" s="19" t="s">
        <v>870</v>
      </c>
      <c r="B58" s="20" t="s">
        <v>871</v>
      </c>
      <c r="C58" s="20"/>
      <c r="E58" s="342" t="s">
        <v>381</v>
      </c>
    </row>
  </sheetData>
  <sheetProtection/>
  <protectedRanges>
    <protectedRange sqref="D10:D47" name="Range1"/>
    <protectedRange sqref="E10:E47" name="Range1_1"/>
  </protectedRanges>
  <mergeCells count="5">
    <mergeCell ref="A1:B1"/>
    <mergeCell ref="A2:B2"/>
    <mergeCell ref="A3:B3"/>
    <mergeCell ref="E4:F4"/>
    <mergeCell ref="A5:D5"/>
  </mergeCells>
  <dataValidations count="1">
    <dataValidation type="whole" operator="lessThanOrEqual" allowBlank="1" showInputMessage="1" showErrorMessage="1" sqref="D10:E47">
      <formula1>1000000000000000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356"/>
  <sheetViews>
    <sheetView tabSelected="1" zoomScalePageLayoutView="0" workbookViewId="0" topLeftCell="A1">
      <selection activeCell="A1" sqref="A1"/>
    </sheetView>
  </sheetViews>
  <sheetFormatPr defaultColWidth="9.140625" defaultRowHeight="12"/>
  <cols>
    <col min="1" max="1" width="57.421875" style="41" customWidth="1"/>
    <col min="2" max="2" width="16.28125" style="41" hidden="1" customWidth="1"/>
    <col min="3" max="3" width="18.57421875" style="40" customWidth="1"/>
    <col min="4" max="4" width="20.140625" style="40" customWidth="1"/>
    <col min="5" max="5" width="16.57421875" style="41" customWidth="1"/>
    <col min="6" max="6" width="20.7109375" style="41" customWidth="1"/>
    <col min="7" max="7" width="20.421875" style="41" bestFit="1" customWidth="1"/>
    <col min="8" max="8" width="17.7109375" style="41" customWidth="1"/>
    <col min="9" max="9" width="6.140625" style="41" customWidth="1"/>
    <col min="10" max="10" width="4.8515625" style="41" customWidth="1"/>
    <col min="11" max="11" width="4.140625" style="41" customWidth="1"/>
    <col min="12" max="12" width="9.140625" style="41" customWidth="1"/>
    <col min="13" max="13" width="12.57421875" style="41" bestFit="1" customWidth="1"/>
    <col min="14" max="16384" width="9.140625" style="41" customWidth="1"/>
  </cols>
  <sheetData>
    <row r="1" spans="1:9" s="34" customFormat="1" ht="19.5" customHeight="1">
      <c r="A1" s="31" t="s">
        <v>389</v>
      </c>
      <c r="B1" s="32"/>
      <c r="C1" s="33" t="s">
        <v>390</v>
      </c>
      <c r="D1" s="33"/>
      <c r="G1" s="35"/>
      <c r="H1" s="35"/>
      <c r="I1" s="35"/>
    </row>
    <row r="2" spans="1:4" s="34" customFormat="1" ht="19.5" customHeight="1">
      <c r="A2" s="31" t="s">
        <v>391</v>
      </c>
      <c r="B2" s="36"/>
      <c r="C2" s="37" t="s">
        <v>392</v>
      </c>
      <c r="D2" s="37"/>
    </row>
    <row r="3" spans="1:4" s="34" customFormat="1" ht="35.25" customHeight="1">
      <c r="A3" s="31" t="s">
        <v>393</v>
      </c>
      <c r="B3" s="38"/>
      <c r="C3" s="37" t="s">
        <v>394</v>
      </c>
      <c r="D3" s="37"/>
    </row>
    <row r="4" spans="1:2" ht="15.75">
      <c r="A4" s="39"/>
      <c r="B4" s="39"/>
    </row>
    <row r="5" spans="1:2" ht="15.75">
      <c r="A5" s="39"/>
      <c r="B5" s="39"/>
    </row>
    <row r="6" spans="1:8" ht="23.25">
      <c r="A6" s="42" t="s">
        <v>395</v>
      </c>
      <c r="B6" s="42"/>
      <c r="C6" s="42"/>
      <c r="D6" s="42"/>
      <c r="E6" s="43"/>
      <c r="F6" s="43"/>
      <c r="G6" s="43"/>
      <c r="H6" s="43"/>
    </row>
    <row r="7" spans="1:8" ht="23.25">
      <c r="A7" s="44" t="s">
        <v>396</v>
      </c>
      <c r="B7" s="45"/>
      <c r="C7" s="45"/>
      <c r="D7" s="45"/>
      <c r="E7" s="43"/>
      <c r="F7" s="43"/>
      <c r="G7" s="43"/>
      <c r="H7" s="43"/>
    </row>
    <row r="8" spans="1:8" ht="15">
      <c r="A8" s="46" t="s">
        <v>397</v>
      </c>
      <c r="B8" s="45"/>
      <c r="C8" s="45"/>
      <c r="D8" s="45"/>
      <c r="E8" s="47"/>
      <c r="F8" s="47"/>
      <c r="G8" s="47"/>
      <c r="H8" s="47"/>
    </row>
    <row r="9" spans="1:2" ht="16.5" customHeight="1">
      <c r="A9" s="48" t="s">
        <v>398</v>
      </c>
      <c r="B9" s="48"/>
    </row>
    <row r="10" spans="1:2" ht="15.75">
      <c r="A10" s="48"/>
      <c r="B10" s="48"/>
    </row>
    <row r="11" spans="1:3" ht="15.75">
      <c r="A11" s="49" t="s">
        <v>399</v>
      </c>
      <c r="C11" s="50" t="s">
        <v>400</v>
      </c>
    </row>
    <row r="12" spans="1:3" ht="15.75">
      <c r="A12" s="49" t="s">
        <v>401</v>
      </c>
      <c r="C12" s="50" t="s">
        <v>402</v>
      </c>
    </row>
    <row r="13" spans="1:4" ht="15.75">
      <c r="A13" s="51" t="s">
        <v>403</v>
      </c>
      <c r="C13" s="50">
        <v>70</v>
      </c>
      <c r="D13" s="51"/>
    </row>
    <row r="14" spans="1:4" ht="15.75">
      <c r="A14" s="52" t="s">
        <v>404</v>
      </c>
      <c r="B14" s="52"/>
      <c r="C14" s="52"/>
      <c r="D14" s="52"/>
    </row>
    <row r="15" spans="1:2" ht="15.75">
      <c r="A15" s="48"/>
      <c r="B15" s="48"/>
    </row>
    <row r="16" spans="1:2" ht="15.75">
      <c r="A16" s="53" t="s">
        <v>405</v>
      </c>
      <c r="B16" s="53"/>
    </row>
    <row r="17" spans="1:2" ht="15.75">
      <c r="A17" s="54"/>
      <c r="B17" s="54"/>
    </row>
    <row r="18" spans="1:4" ht="15.75">
      <c r="A18" s="55" t="s">
        <v>406</v>
      </c>
      <c r="B18" s="55"/>
      <c r="C18" s="55"/>
      <c r="D18" s="55"/>
    </row>
    <row r="19" spans="1:4" ht="15.75">
      <c r="A19" s="51" t="s">
        <v>407</v>
      </c>
      <c r="C19" s="51" t="s">
        <v>408</v>
      </c>
      <c r="D19" s="51"/>
    </row>
    <row r="20" spans="1:2" ht="15.75">
      <c r="A20" s="48"/>
      <c r="B20" s="48"/>
    </row>
    <row r="21" spans="1:2" ht="15.75">
      <c r="A21" s="48" t="s">
        <v>409</v>
      </c>
      <c r="B21" s="48"/>
    </row>
    <row r="22" spans="1:2" ht="15.75">
      <c r="A22" s="48"/>
      <c r="B22" s="48"/>
    </row>
    <row r="23" spans="1:4" ht="15.75">
      <c r="A23" s="55" t="s">
        <v>410</v>
      </c>
      <c r="B23" s="55"/>
      <c r="C23" s="55"/>
      <c r="D23" s="55"/>
    </row>
    <row r="24" spans="1:4" ht="30.75" customHeight="1">
      <c r="A24" s="52" t="s">
        <v>411</v>
      </c>
      <c r="B24" s="52"/>
      <c r="C24" s="52"/>
      <c r="D24" s="52"/>
    </row>
    <row r="25" spans="1:4" ht="15.75">
      <c r="A25" s="55" t="s">
        <v>412</v>
      </c>
      <c r="B25" s="55"/>
      <c r="C25" s="55"/>
      <c r="D25" s="55"/>
    </row>
    <row r="26" spans="1:2" ht="15.75">
      <c r="A26" s="48"/>
      <c r="B26" s="48"/>
    </row>
    <row r="27" spans="1:2" ht="15.75">
      <c r="A27" s="48" t="s">
        <v>413</v>
      </c>
      <c r="B27" s="48"/>
    </row>
    <row r="28" spans="1:2" ht="15.75">
      <c r="A28" s="48"/>
      <c r="B28" s="48"/>
    </row>
    <row r="29" spans="1:4" ht="30.75" customHeight="1">
      <c r="A29" s="52" t="s">
        <v>414</v>
      </c>
      <c r="B29" s="52"/>
      <c r="C29" s="52"/>
      <c r="D29" s="52"/>
    </row>
    <row r="30" spans="1:4" ht="15.75">
      <c r="A30" s="55" t="s">
        <v>415</v>
      </c>
      <c r="B30" s="55"/>
      <c r="C30" s="55"/>
      <c r="D30" s="55"/>
    </row>
    <row r="31" spans="1:4" ht="15.75">
      <c r="A31" s="56"/>
      <c r="B31" s="56"/>
      <c r="C31" s="56"/>
      <c r="D31" s="56"/>
    </row>
    <row r="32" spans="1:2" ht="15.75">
      <c r="A32" s="49" t="s">
        <v>416</v>
      </c>
      <c r="B32" s="49"/>
    </row>
    <row r="33" spans="1:4" ht="30" customHeight="1">
      <c r="A33" s="57" t="s">
        <v>417</v>
      </c>
      <c r="B33" s="52"/>
      <c r="C33" s="52"/>
      <c r="D33" s="52"/>
    </row>
    <row r="34" spans="1:4" ht="15.75">
      <c r="A34" s="58" t="s">
        <v>418</v>
      </c>
      <c r="B34" s="55"/>
      <c r="C34" s="55"/>
      <c r="D34" s="55"/>
    </row>
    <row r="35" spans="1:4" ht="15.75">
      <c r="A35" s="59"/>
      <c r="B35" s="56"/>
      <c r="C35" s="56"/>
      <c r="D35" s="56"/>
    </row>
    <row r="36" spans="1:4" ht="15.75">
      <c r="A36" s="60" t="s">
        <v>419</v>
      </c>
      <c r="B36" s="61"/>
      <c r="C36" s="61"/>
      <c r="D36" s="61"/>
    </row>
    <row r="37" spans="1:2" ht="15.75">
      <c r="A37" s="49" t="s">
        <v>420</v>
      </c>
      <c r="B37" s="49"/>
    </row>
    <row r="38" spans="1:2" ht="15.75">
      <c r="A38" s="49" t="s">
        <v>421</v>
      </c>
      <c r="B38" s="49"/>
    </row>
    <row r="39" spans="1:2" ht="15.75">
      <c r="A39" s="49" t="s">
        <v>422</v>
      </c>
      <c r="B39" s="49"/>
    </row>
    <row r="40" spans="1:2" ht="15.75">
      <c r="A40" s="49" t="s">
        <v>423</v>
      </c>
      <c r="B40" s="49"/>
    </row>
    <row r="41" spans="1:4" ht="15.75">
      <c r="A41" s="55" t="s">
        <v>424</v>
      </c>
      <c r="B41" s="55"/>
      <c r="C41" s="55"/>
      <c r="D41" s="55"/>
    </row>
    <row r="42" spans="1:4" ht="15.75">
      <c r="A42" s="56"/>
      <c r="B42" s="56"/>
      <c r="C42" s="56"/>
      <c r="D42" s="56"/>
    </row>
    <row r="43" spans="1:4" ht="15.75">
      <c r="A43" s="55" t="s">
        <v>425</v>
      </c>
      <c r="B43" s="55"/>
      <c r="C43" s="55"/>
      <c r="D43" s="55"/>
    </row>
    <row r="44" spans="1:4" ht="46.5" customHeight="1">
      <c r="A44" s="57" t="s">
        <v>426</v>
      </c>
      <c r="B44" s="57"/>
      <c r="C44" s="57"/>
      <c r="D44" s="57"/>
    </row>
    <row r="45" spans="1:2" ht="15.75">
      <c r="A45" s="49" t="s">
        <v>427</v>
      </c>
      <c r="B45" s="49"/>
    </row>
    <row r="46" spans="1:4" ht="15.75">
      <c r="A46" s="62" t="s">
        <v>428</v>
      </c>
      <c r="B46" s="55" t="s">
        <v>429</v>
      </c>
      <c r="C46" s="55"/>
      <c r="D46" s="55"/>
    </row>
    <row r="47" spans="1:4" ht="15.75">
      <c r="A47" s="62"/>
      <c r="B47" s="56"/>
      <c r="C47" s="56"/>
      <c r="D47" s="56"/>
    </row>
    <row r="48" spans="1:4" ht="32.25" customHeight="1">
      <c r="A48" s="52" t="s">
        <v>430</v>
      </c>
      <c r="B48" s="52"/>
      <c r="C48" s="52"/>
      <c r="D48" s="52"/>
    </row>
    <row r="49" spans="1:4" ht="9" customHeight="1">
      <c r="A49" s="63"/>
      <c r="B49" s="63"/>
      <c r="C49" s="63"/>
      <c r="D49" s="63"/>
    </row>
    <row r="50" spans="1:4" ht="34.5" customHeight="1">
      <c r="A50" s="52" t="s">
        <v>431</v>
      </c>
      <c r="B50" s="52"/>
      <c r="C50" s="52"/>
      <c r="D50" s="52"/>
    </row>
    <row r="51" spans="1:4" ht="15.75">
      <c r="A51" s="56"/>
      <c r="B51" s="56"/>
      <c r="C51" s="56"/>
      <c r="D51" s="56"/>
    </row>
    <row r="52" spans="1:4" ht="15.75">
      <c r="A52" s="49" t="s">
        <v>432</v>
      </c>
      <c r="B52" s="55" t="s">
        <v>433</v>
      </c>
      <c r="C52" s="55"/>
      <c r="D52" s="55"/>
    </row>
    <row r="53" spans="1:4" ht="15.75">
      <c r="A53" s="55" t="s">
        <v>434</v>
      </c>
      <c r="B53" s="55"/>
      <c r="C53" s="55"/>
      <c r="D53" s="55"/>
    </row>
    <row r="54" spans="1:2" ht="31.5">
      <c r="A54" s="49" t="s">
        <v>435</v>
      </c>
      <c r="B54" s="49"/>
    </row>
    <row r="55" spans="1:2" ht="15.75">
      <c r="A55" s="49" t="s">
        <v>436</v>
      </c>
      <c r="B55" s="49"/>
    </row>
    <row r="56" spans="1:4" ht="48" customHeight="1">
      <c r="A56" s="57" t="s">
        <v>437</v>
      </c>
      <c r="B56" s="57"/>
      <c r="C56" s="57"/>
      <c r="D56" s="57"/>
    </row>
    <row r="57" spans="1:4" ht="17.25" customHeight="1">
      <c r="A57" s="64"/>
      <c r="B57" s="64"/>
      <c r="C57" s="64"/>
      <c r="D57" s="64"/>
    </row>
    <row r="58" spans="1:4" ht="15.75">
      <c r="A58" s="52" t="s">
        <v>438</v>
      </c>
      <c r="B58" s="52"/>
      <c r="C58" s="52"/>
      <c r="D58" s="52"/>
    </row>
    <row r="59" spans="1:4" ht="15.75">
      <c r="A59" s="65"/>
      <c r="B59" s="65"/>
      <c r="C59" s="65"/>
      <c r="D59" s="65"/>
    </row>
    <row r="60" spans="1:4" ht="15.75">
      <c r="A60" s="52" t="s">
        <v>439</v>
      </c>
      <c r="B60" s="52"/>
      <c r="C60" s="52"/>
      <c r="D60" s="52"/>
    </row>
    <row r="61" spans="1:4" ht="19.5" customHeight="1">
      <c r="A61" s="63"/>
      <c r="B61" s="63"/>
      <c r="C61" s="63"/>
      <c r="D61" s="63"/>
    </row>
    <row r="62" spans="1:4" ht="15.75">
      <c r="A62" s="60" t="s">
        <v>440</v>
      </c>
      <c r="B62" s="61"/>
      <c r="C62" s="61"/>
      <c r="D62" s="61"/>
    </row>
    <row r="63" spans="1:2" ht="15.75">
      <c r="A63" s="49"/>
      <c r="B63" s="49"/>
    </row>
    <row r="64" spans="1:4" ht="15.75">
      <c r="A64" s="55" t="s">
        <v>441</v>
      </c>
      <c r="B64" s="55"/>
      <c r="C64" s="55"/>
      <c r="D64" s="55"/>
    </row>
    <row r="65" spans="1:4" ht="15.75">
      <c r="A65" s="56"/>
      <c r="B65" s="56"/>
      <c r="C65" s="56"/>
      <c r="D65" s="56"/>
    </row>
    <row r="66" spans="1:2" ht="15.75">
      <c r="A66" s="66" t="s">
        <v>442</v>
      </c>
      <c r="B66" s="66"/>
    </row>
    <row r="67" spans="1:4" ht="15.75">
      <c r="A67" s="67" t="s">
        <v>443</v>
      </c>
      <c r="B67" s="67"/>
      <c r="C67" s="68" t="s">
        <v>444</v>
      </c>
      <c r="D67" s="68" t="s">
        <v>445</v>
      </c>
    </row>
    <row r="68" spans="1:4" ht="31.5">
      <c r="A68" s="69" t="s">
        <v>446</v>
      </c>
      <c r="B68" s="69" t="s">
        <v>447</v>
      </c>
      <c r="C68" s="70">
        <v>23766960</v>
      </c>
      <c r="D68" s="70">
        <v>39467261</v>
      </c>
    </row>
    <row r="69" spans="1:4" ht="31.5">
      <c r="A69" s="71" t="s">
        <v>448</v>
      </c>
      <c r="B69" s="71" t="s">
        <v>449</v>
      </c>
      <c r="C69" s="70">
        <f>210543749105+8565714716</f>
        <v>219109463821</v>
      </c>
      <c r="D69" s="70">
        <v>232917140996</v>
      </c>
    </row>
    <row r="70" spans="1:6" ht="31.5">
      <c r="A70" s="71" t="s">
        <v>450</v>
      </c>
      <c r="B70" s="71" t="s">
        <v>451</v>
      </c>
      <c r="C70" s="70">
        <v>21475537755</v>
      </c>
      <c r="D70" s="70">
        <v>21044836670</v>
      </c>
      <c r="F70" s="40"/>
    </row>
    <row r="71" spans="1:4" ht="31.5">
      <c r="A71" s="71" t="s">
        <v>452</v>
      </c>
      <c r="B71" s="71" t="s">
        <v>453</v>
      </c>
      <c r="C71" s="70">
        <v>0</v>
      </c>
      <c r="D71" s="70">
        <v>0</v>
      </c>
    </row>
    <row r="72" spans="1:4" ht="31.5">
      <c r="A72" s="71" t="s">
        <v>454</v>
      </c>
      <c r="B72" s="71" t="s">
        <v>455</v>
      </c>
      <c r="C72" s="70">
        <v>0</v>
      </c>
      <c r="D72" s="70">
        <v>0</v>
      </c>
    </row>
    <row r="73" spans="1:4" ht="3.75" customHeight="1">
      <c r="A73" s="72"/>
      <c r="B73" s="72"/>
      <c r="C73" s="73"/>
      <c r="D73" s="73"/>
    </row>
    <row r="74" spans="1:4" ht="15.75">
      <c r="A74" s="74" t="s">
        <v>456</v>
      </c>
      <c r="B74" s="74"/>
      <c r="C74" s="68">
        <f>SUM(C68:C73)</f>
        <v>240608768536</v>
      </c>
      <c r="D74" s="68">
        <f>SUM(D68:D73)</f>
        <v>254001444927</v>
      </c>
    </row>
    <row r="75" spans="1:4" ht="15.75">
      <c r="A75" s="74"/>
      <c r="B75" s="74"/>
      <c r="C75" s="68"/>
      <c r="D75" s="68"/>
    </row>
    <row r="76" spans="1:4" ht="15.75">
      <c r="A76" s="67" t="s">
        <v>457</v>
      </c>
      <c r="B76" s="67"/>
      <c r="C76" s="68" t="s">
        <v>444</v>
      </c>
      <c r="D76" s="68" t="s">
        <v>445</v>
      </c>
    </row>
    <row r="77" spans="1:4" ht="15.75">
      <c r="A77" s="75" t="s">
        <v>458</v>
      </c>
      <c r="B77" s="75" t="s">
        <v>459</v>
      </c>
      <c r="C77" s="70">
        <v>0</v>
      </c>
      <c r="D77" s="70">
        <v>0</v>
      </c>
    </row>
    <row r="78" spans="1:4" ht="31.5">
      <c r="A78" s="75" t="s">
        <v>460</v>
      </c>
      <c r="B78" s="75" t="s">
        <v>461</v>
      </c>
      <c r="C78" s="70">
        <v>0</v>
      </c>
      <c r="D78" s="70">
        <v>0</v>
      </c>
    </row>
    <row r="79" spans="1:4" ht="15.75">
      <c r="A79" s="67"/>
      <c r="B79" s="67"/>
      <c r="C79" s="70"/>
      <c r="D79" s="76"/>
    </row>
    <row r="80" spans="1:4" ht="15.75">
      <c r="A80" s="74" t="s">
        <v>456</v>
      </c>
      <c r="B80" s="74"/>
      <c r="C80" s="68">
        <f>SUM(C77:C79)</f>
        <v>0</v>
      </c>
      <c r="D80" s="68">
        <f>SUM(D77:D79)</f>
        <v>0</v>
      </c>
    </row>
    <row r="81" spans="1:4" ht="15.75">
      <c r="A81" s="55" t="s">
        <v>462</v>
      </c>
      <c r="B81" s="55"/>
      <c r="C81" s="55"/>
      <c r="D81" s="55"/>
    </row>
    <row r="82" spans="1:4" ht="13.5" customHeight="1">
      <c r="A82" s="56"/>
      <c r="B82" s="56"/>
      <c r="C82" s="56"/>
      <c r="D82" s="56"/>
    </row>
    <row r="83" spans="1:3" ht="15.75">
      <c r="A83" s="77" t="s">
        <v>463</v>
      </c>
      <c r="B83" s="77"/>
      <c r="C83" s="40">
        <v>0</v>
      </c>
    </row>
    <row r="84" spans="1:4" ht="15">
      <c r="A84" s="78"/>
      <c r="C84" s="41"/>
      <c r="D84" s="41"/>
    </row>
    <row r="85" spans="1:4" ht="15.75" thickBot="1">
      <c r="A85" s="79" t="s">
        <v>464</v>
      </c>
      <c r="B85" s="80"/>
      <c r="C85" s="80"/>
      <c r="D85" s="80"/>
    </row>
    <row r="86" spans="1:4" s="83" customFormat="1" ht="63.75" thickBot="1">
      <c r="A86" s="81" t="s">
        <v>465</v>
      </c>
      <c r="B86" s="82"/>
      <c r="C86" s="82" t="s">
        <v>466</v>
      </c>
      <c r="D86" s="81" t="s">
        <v>467</v>
      </c>
    </row>
    <row r="87" spans="1:5" s="83" customFormat="1" ht="15.75">
      <c r="A87" s="84" t="s">
        <v>468</v>
      </c>
      <c r="B87" s="85"/>
      <c r="C87" s="86">
        <f>C88</f>
        <v>0</v>
      </c>
      <c r="D87" s="86">
        <f>D88</f>
        <v>0</v>
      </c>
      <c r="E87" s="87"/>
    </row>
    <row r="88" spans="1:5" s="83" customFormat="1" ht="15.75">
      <c r="A88" s="88" t="s">
        <v>469</v>
      </c>
      <c r="B88" s="89"/>
      <c r="C88" s="90"/>
      <c r="D88" s="91"/>
      <c r="E88" s="92"/>
    </row>
    <row r="89" spans="1:5" s="83" customFormat="1" ht="15.75">
      <c r="A89" s="88" t="s">
        <v>470</v>
      </c>
      <c r="B89" s="89"/>
      <c r="C89" s="90"/>
      <c r="D89" s="91"/>
      <c r="E89" s="92"/>
    </row>
    <row r="90" spans="1:5" s="83" customFormat="1" ht="15.75">
      <c r="A90" s="88" t="s">
        <v>471</v>
      </c>
      <c r="B90" s="89"/>
      <c r="C90" s="90"/>
      <c r="D90" s="91"/>
      <c r="E90" s="87"/>
    </row>
    <row r="91" spans="1:5" s="83" customFormat="1" ht="15.75">
      <c r="A91" s="84" t="s">
        <v>472</v>
      </c>
      <c r="B91" s="85"/>
      <c r="C91" s="86">
        <f>SUM(C92:C94)</f>
        <v>123000122</v>
      </c>
      <c r="D91" s="86">
        <f>SUM(D92:D94)</f>
        <v>1219912509300</v>
      </c>
      <c r="E91" s="92"/>
    </row>
    <row r="92" spans="1:5" s="83" customFormat="1" ht="15.75">
      <c r="A92" s="88" t="s">
        <v>473</v>
      </c>
      <c r="B92" s="89"/>
      <c r="C92" s="90">
        <v>123000122</v>
      </c>
      <c r="D92" s="93">
        <v>1219912509300</v>
      </c>
      <c r="E92" s="92"/>
    </row>
    <row r="93" spans="1:5" s="83" customFormat="1" ht="15.75">
      <c r="A93" s="88" t="s">
        <v>474</v>
      </c>
      <c r="B93" s="89"/>
      <c r="C93" s="90"/>
      <c r="D93" s="91"/>
      <c r="E93" s="87"/>
    </row>
    <row r="94" spans="1:5" s="83" customFormat="1" ht="16.5" thickBot="1">
      <c r="A94" s="94" t="s">
        <v>475</v>
      </c>
      <c r="B94" s="95"/>
      <c r="C94" s="96"/>
      <c r="D94" s="97"/>
      <c r="E94" s="92"/>
    </row>
    <row r="95" spans="1:5" ht="16.5" thickBot="1">
      <c r="A95" s="98" t="s">
        <v>476</v>
      </c>
      <c r="B95" s="99"/>
      <c r="C95" s="100">
        <f>C87+C91</f>
        <v>123000122</v>
      </c>
      <c r="D95" s="101">
        <f>D87+D91</f>
        <v>1219912509300</v>
      </c>
      <c r="E95" s="102"/>
    </row>
    <row r="96" spans="1:5" ht="15.75">
      <c r="A96" s="103"/>
      <c r="C96" s="104"/>
      <c r="D96" s="104"/>
      <c r="E96" s="40"/>
    </row>
    <row r="97" spans="1:4" ht="15.75">
      <c r="A97" s="103"/>
      <c r="C97" s="104"/>
      <c r="D97" s="104"/>
    </row>
    <row r="98" ht="23.25" customHeight="1" thickBot="1">
      <c r="A98" s="48" t="s">
        <v>477</v>
      </c>
    </row>
    <row r="99" spans="1:8" ht="15.75">
      <c r="A99" s="105"/>
      <c r="B99" s="106"/>
      <c r="C99" s="107" t="s">
        <v>478</v>
      </c>
      <c r="D99" s="108" t="s">
        <v>479</v>
      </c>
      <c r="E99" s="109" t="s">
        <v>480</v>
      </c>
      <c r="F99" s="110"/>
      <c r="G99" s="111" t="s">
        <v>481</v>
      </c>
      <c r="H99" s="111" t="s">
        <v>482</v>
      </c>
    </row>
    <row r="100" spans="1:8" ht="16.5" thickBot="1">
      <c r="A100" s="112" t="s">
        <v>4</v>
      </c>
      <c r="B100" s="113"/>
      <c r="C100" s="114"/>
      <c r="D100" s="115" t="s">
        <v>483</v>
      </c>
      <c r="E100" s="116"/>
      <c r="F100" s="117"/>
      <c r="G100" s="118" t="s">
        <v>484</v>
      </c>
      <c r="H100" s="118" t="s">
        <v>485</v>
      </c>
    </row>
    <row r="101" spans="1:8" ht="16.5" thickBot="1">
      <c r="A101" s="119"/>
      <c r="B101" s="120"/>
      <c r="C101" s="121"/>
      <c r="D101" s="121"/>
      <c r="E101" s="122" t="s">
        <v>486</v>
      </c>
      <c r="F101" s="123" t="s">
        <v>487</v>
      </c>
      <c r="G101" s="124" t="s">
        <v>488</v>
      </c>
      <c r="H101" s="122"/>
    </row>
    <row r="102" spans="1:8" ht="32.25" thickBot="1">
      <c r="A102" s="119" t="s">
        <v>489</v>
      </c>
      <c r="B102" s="125" t="s">
        <v>490</v>
      </c>
      <c r="C102" s="121"/>
      <c r="D102" s="126">
        <v>24995819</v>
      </c>
      <c r="E102" s="122"/>
      <c r="F102" s="126">
        <v>-7312121</v>
      </c>
      <c r="G102" s="127">
        <f>D102+F102</f>
        <v>17683698</v>
      </c>
      <c r="H102" s="122"/>
    </row>
    <row r="103" spans="1:8" ht="15.75">
      <c r="A103" s="128" t="s">
        <v>491</v>
      </c>
      <c r="B103" s="129"/>
      <c r="C103" s="130"/>
      <c r="D103" s="130"/>
      <c r="E103" s="131"/>
      <c r="F103" s="130"/>
      <c r="G103" s="131"/>
      <c r="H103" s="131"/>
    </row>
    <row r="104" spans="1:8" ht="31.5">
      <c r="A104" s="125" t="s">
        <v>492</v>
      </c>
      <c r="B104" s="125" t="s">
        <v>493</v>
      </c>
      <c r="C104" s="132"/>
      <c r="D104" s="132">
        <v>0</v>
      </c>
      <c r="E104" s="132">
        <v>0</v>
      </c>
      <c r="F104" s="132">
        <v>0</v>
      </c>
      <c r="G104" s="132">
        <v>0</v>
      </c>
      <c r="H104" s="133"/>
    </row>
    <row r="105" spans="1:8" ht="32.25" thickBot="1">
      <c r="A105" s="134" t="s">
        <v>494</v>
      </c>
      <c r="B105" s="134" t="s">
        <v>495</v>
      </c>
      <c r="C105" s="135"/>
      <c r="D105" s="135">
        <v>0</v>
      </c>
      <c r="E105" s="135">
        <v>0</v>
      </c>
      <c r="F105" s="135">
        <v>0</v>
      </c>
      <c r="G105" s="135">
        <v>0</v>
      </c>
      <c r="H105" s="136"/>
    </row>
    <row r="106" spans="1:8" ht="15.75">
      <c r="A106" s="128" t="s">
        <v>496</v>
      </c>
      <c r="B106" s="128"/>
      <c r="C106" s="130"/>
      <c r="D106" s="130"/>
      <c r="E106" s="131"/>
      <c r="F106" s="131"/>
      <c r="G106" s="131"/>
      <c r="H106" s="131"/>
    </row>
    <row r="107" spans="1:8" ht="31.5">
      <c r="A107" s="125" t="s">
        <v>497</v>
      </c>
      <c r="B107" s="125" t="s">
        <v>498</v>
      </c>
      <c r="C107" s="137"/>
      <c r="D107" s="137">
        <v>0</v>
      </c>
      <c r="E107" s="137">
        <v>0</v>
      </c>
      <c r="F107" s="137">
        <v>0</v>
      </c>
      <c r="G107" s="137">
        <v>0</v>
      </c>
      <c r="H107" s="133"/>
    </row>
    <row r="108" spans="1:8" ht="32.25" thickBot="1">
      <c r="A108" s="134" t="s">
        <v>499</v>
      </c>
      <c r="B108" s="134" t="s">
        <v>500</v>
      </c>
      <c r="C108" s="135"/>
      <c r="D108" s="135">
        <v>0</v>
      </c>
      <c r="E108" s="135">
        <v>0</v>
      </c>
      <c r="F108" s="135">
        <v>0</v>
      </c>
      <c r="G108" s="135">
        <v>0</v>
      </c>
      <c r="H108" s="136"/>
    </row>
    <row r="109" spans="1:8" s="143" customFormat="1" ht="16.5" thickBot="1">
      <c r="A109" s="138"/>
      <c r="B109" s="139"/>
      <c r="C109" s="140"/>
      <c r="D109" s="141"/>
      <c r="E109" s="142"/>
      <c r="F109" s="142"/>
      <c r="G109" s="142"/>
      <c r="H109" s="142"/>
    </row>
    <row r="110" spans="1:8" s="83" customFormat="1" ht="15.75">
      <c r="A110" s="128" t="s">
        <v>501</v>
      </c>
      <c r="B110" s="144" t="s">
        <v>502</v>
      </c>
      <c r="C110" s="145"/>
      <c r="D110" s="145">
        <v>0</v>
      </c>
      <c r="E110" s="145">
        <v>0</v>
      </c>
      <c r="F110" s="145">
        <v>0</v>
      </c>
      <c r="G110" s="145">
        <v>0</v>
      </c>
      <c r="H110" s="146"/>
    </row>
    <row r="111" spans="1:8" s="149" customFormat="1" ht="32.25" thickBot="1">
      <c r="A111" s="134" t="s">
        <v>503</v>
      </c>
      <c r="B111" s="134" t="s">
        <v>504</v>
      </c>
      <c r="C111" s="147"/>
      <c r="D111" s="147">
        <v>0</v>
      </c>
      <c r="E111" s="147">
        <v>0</v>
      </c>
      <c r="F111" s="147">
        <v>0</v>
      </c>
      <c r="G111" s="147">
        <v>0</v>
      </c>
      <c r="H111" s="148"/>
    </row>
    <row r="112" spans="1:8" s="149" customFormat="1" ht="15" customHeight="1">
      <c r="A112" s="150"/>
      <c r="C112" s="151"/>
      <c r="D112" s="152"/>
      <c r="E112" s="153"/>
      <c r="F112" s="153"/>
      <c r="G112" s="153"/>
      <c r="H112" s="153"/>
    </row>
    <row r="113" spans="1:4" s="143" customFormat="1" ht="32.25" thickBot="1">
      <c r="A113" s="154" t="s">
        <v>505</v>
      </c>
      <c r="B113" s="155" t="s">
        <v>506</v>
      </c>
      <c r="C113" s="156"/>
      <c r="D113" s="156"/>
    </row>
    <row r="114" spans="1:4" s="143" customFormat="1" ht="16.5" thickBot="1">
      <c r="A114" s="154"/>
      <c r="B114" s="155"/>
      <c r="C114" s="156"/>
      <c r="D114" s="156"/>
    </row>
    <row r="115" spans="1:8" ht="15" customHeight="1" thickBot="1">
      <c r="A115" s="154"/>
      <c r="B115" s="155" t="s">
        <v>506</v>
      </c>
      <c r="C115" s="156"/>
      <c r="D115" s="156"/>
      <c r="E115" s="143"/>
      <c r="F115" s="143"/>
      <c r="G115" s="143"/>
      <c r="H115" s="143"/>
    </row>
    <row r="116" spans="1:8" ht="15.75" customHeight="1">
      <c r="A116" s="157"/>
      <c r="B116" s="143"/>
      <c r="C116" s="158" t="s">
        <v>507</v>
      </c>
      <c r="D116" s="158" t="s">
        <v>508</v>
      </c>
      <c r="E116" s="159" t="s">
        <v>509</v>
      </c>
      <c r="F116" s="160" t="s">
        <v>510</v>
      </c>
      <c r="G116" s="159" t="s">
        <v>511</v>
      </c>
      <c r="H116" s="161"/>
    </row>
    <row r="117" spans="1:8" ht="16.5" thickBot="1">
      <c r="A117" s="162" t="s">
        <v>512</v>
      </c>
      <c r="B117" s="163"/>
      <c r="C117" s="164"/>
      <c r="D117" s="164"/>
      <c r="E117" s="165"/>
      <c r="F117" s="166" t="s">
        <v>513</v>
      </c>
      <c r="G117" s="165"/>
      <c r="H117" s="167" t="s">
        <v>476</v>
      </c>
    </row>
    <row r="118" spans="1:8" ht="15.75">
      <c r="A118" s="112" t="s">
        <v>514</v>
      </c>
      <c r="B118" s="168"/>
      <c r="C118" s="169"/>
      <c r="D118" s="115"/>
      <c r="E118" s="118"/>
      <c r="F118" s="118"/>
      <c r="G118" s="170"/>
      <c r="H118" s="170"/>
    </row>
    <row r="119" spans="1:8" ht="15.75">
      <c r="A119" s="171" t="s">
        <v>515</v>
      </c>
      <c r="B119" s="172"/>
      <c r="C119" s="173">
        <v>0</v>
      </c>
      <c r="D119" s="174">
        <v>1184702193</v>
      </c>
      <c r="E119" s="174">
        <v>1061130000</v>
      </c>
      <c r="F119" s="174">
        <v>140690246</v>
      </c>
      <c r="G119" s="174">
        <v>4196385891</v>
      </c>
      <c r="H119" s="174">
        <f aca="true" t="shared" si="0" ref="H119:H135">SUM(C119:G119)</f>
        <v>6582908330</v>
      </c>
    </row>
    <row r="120" spans="1:8" ht="15.75">
      <c r="A120" s="175" t="s">
        <v>516</v>
      </c>
      <c r="B120" s="176"/>
      <c r="C120" s="173">
        <v>0</v>
      </c>
      <c r="D120" s="173">
        <v>0</v>
      </c>
      <c r="E120" s="173">
        <v>0</v>
      </c>
      <c r="F120" s="173">
        <v>0</v>
      </c>
      <c r="G120" s="174">
        <v>0</v>
      </c>
      <c r="H120" s="174">
        <f t="shared" si="0"/>
        <v>0</v>
      </c>
    </row>
    <row r="121" spans="1:8" ht="15.75">
      <c r="A121" s="171" t="s">
        <v>517</v>
      </c>
      <c r="B121" s="176"/>
      <c r="C121" s="173">
        <v>0</v>
      </c>
      <c r="D121" s="173">
        <v>0</v>
      </c>
      <c r="E121" s="173">
        <v>0</v>
      </c>
      <c r="F121" s="173">
        <v>0</v>
      </c>
      <c r="G121" s="173">
        <v>0</v>
      </c>
      <c r="H121" s="174">
        <f t="shared" si="0"/>
        <v>0</v>
      </c>
    </row>
    <row r="122" spans="1:8" ht="15.75">
      <c r="A122" s="171" t="s">
        <v>518</v>
      </c>
      <c r="B122" s="176"/>
      <c r="C122" s="173">
        <v>0</v>
      </c>
      <c r="D122" s="173">
        <v>0</v>
      </c>
      <c r="E122" s="173">
        <v>0</v>
      </c>
      <c r="F122" s="173">
        <v>0</v>
      </c>
      <c r="G122" s="173">
        <v>0</v>
      </c>
      <c r="H122" s="174">
        <f t="shared" si="0"/>
        <v>0</v>
      </c>
    </row>
    <row r="123" spans="1:8" ht="15.75">
      <c r="A123" s="171" t="s">
        <v>519</v>
      </c>
      <c r="B123" s="176"/>
      <c r="C123" s="177" t="s">
        <v>520</v>
      </c>
      <c r="D123" s="178" t="s">
        <v>520</v>
      </c>
      <c r="E123" s="179" t="s">
        <v>520</v>
      </c>
      <c r="F123" s="179" t="s">
        <v>520</v>
      </c>
      <c r="G123" s="179" t="s">
        <v>520</v>
      </c>
      <c r="H123" s="174">
        <f t="shared" si="0"/>
        <v>0</v>
      </c>
    </row>
    <row r="124" spans="1:8" ht="15.75">
      <c r="A124" s="171" t="s">
        <v>521</v>
      </c>
      <c r="B124" s="176"/>
      <c r="C124" s="177" t="s">
        <v>520</v>
      </c>
      <c r="D124" s="178" t="s">
        <v>520</v>
      </c>
      <c r="E124" s="179" t="s">
        <v>520</v>
      </c>
      <c r="F124" s="179" t="s">
        <v>520</v>
      </c>
      <c r="G124" s="179" t="s">
        <v>520</v>
      </c>
      <c r="H124" s="174">
        <f t="shared" si="0"/>
        <v>0</v>
      </c>
    </row>
    <row r="125" spans="1:8" ht="15.75">
      <c r="A125" s="171" t="s">
        <v>522</v>
      </c>
      <c r="B125" s="176"/>
      <c r="C125" s="177" t="s">
        <v>520</v>
      </c>
      <c r="D125" s="178" t="s">
        <v>520</v>
      </c>
      <c r="E125" s="179" t="s">
        <v>520</v>
      </c>
      <c r="F125" s="179" t="s">
        <v>520</v>
      </c>
      <c r="G125" s="179" t="s">
        <v>520</v>
      </c>
      <c r="H125" s="174">
        <f t="shared" si="0"/>
        <v>0</v>
      </c>
    </row>
    <row r="126" spans="1:8" ht="15.75">
      <c r="A126" s="171" t="s">
        <v>523</v>
      </c>
      <c r="B126" s="172"/>
      <c r="C126" s="173">
        <v>0</v>
      </c>
      <c r="D126" s="174">
        <f>D119</f>
        <v>1184702193</v>
      </c>
      <c r="E126" s="174">
        <f>E119</f>
        <v>1061130000</v>
      </c>
      <c r="F126" s="174">
        <f>F119</f>
        <v>140690246</v>
      </c>
      <c r="G126" s="174">
        <f>G119+G120</f>
        <v>4196385891</v>
      </c>
      <c r="H126" s="174">
        <f t="shared" si="0"/>
        <v>6582908330</v>
      </c>
    </row>
    <row r="127" spans="1:13" ht="15.75">
      <c r="A127" s="180" t="s">
        <v>524</v>
      </c>
      <c r="B127" s="172"/>
      <c r="C127" s="181"/>
      <c r="D127" s="182"/>
      <c r="E127" s="183"/>
      <c r="F127" s="183"/>
      <c r="G127" s="183"/>
      <c r="H127" s="174">
        <f t="shared" si="0"/>
        <v>0</v>
      </c>
      <c r="M127" s="184"/>
    </row>
    <row r="128" spans="1:8" ht="15.75">
      <c r="A128" s="171" t="s">
        <v>515</v>
      </c>
      <c r="B128" s="172"/>
      <c r="C128" s="173">
        <v>0</v>
      </c>
      <c r="D128" s="174">
        <v>1184702193</v>
      </c>
      <c r="E128" s="174">
        <v>1061100525</v>
      </c>
      <c r="F128" s="174">
        <v>139491149</v>
      </c>
      <c r="G128" s="174">
        <v>4116604600</v>
      </c>
      <c r="H128" s="174">
        <f t="shared" si="0"/>
        <v>6501898467</v>
      </c>
    </row>
    <row r="129" spans="1:8" ht="15.75">
      <c r="A129" s="175" t="s">
        <v>525</v>
      </c>
      <c r="B129" s="176"/>
      <c r="C129" s="173">
        <v>0</v>
      </c>
      <c r="D129" s="173">
        <v>0</v>
      </c>
      <c r="E129" s="173">
        <v>29475</v>
      </c>
      <c r="F129" s="173">
        <v>1199097</v>
      </c>
      <c r="G129" s="173">
        <v>28003416</v>
      </c>
      <c r="H129" s="174">
        <f t="shared" si="0"/>
        <v>29231988</v>
      </c>
    </row>
    <row r="130" spans="1:8" ht="15.75">
      <c r="A130" s="171" t="s">
        <v>518</v>
      </c>
      <c r="B130" s="176"/>
      <c r="C130" s="173">
        <v>0</v>
      </c>
      <c r="D130" s="173">
        <v>0</v>
      </c>
      <c r="E130" s="173">
        <v>0</v>
      </c>
      <c r="F130" s="173">
        <v>0</v>
      </c>
      <c r="G130" s="173">
        <v>0</v>
      </c>
      <c r="H130" s="174">
        <f t="shared" si="0"/>
        <v>0</v>
      </c>
    </row>
    <row r="131" spans="1:8" ht="15.75">
      <c r="A131" s="171" t="s">
        <v>519</v>
      </c>
      <c r="B131" s="176"/>
      <c r="C131" s="177" t="s">
        <v>520</v>
      </c>
      <c r="D131" s="178" t="s">
        <v>520</v>
      </c>
      <c r="E131" s="179" t="s">
        <v>520</v>
      </c>
      <c r="F131" s="179" t="s">
        <v>520</v>
      </c>
      <c r="G131" s="179" t="s">
        <v>520</v>
      </c>
      <c r="H131" s="174">
        <f t="shared" si="0"/>
        <v>0</v>
      </c>
    </row>
    <row r="132" spans="1:8" ht="15.75">
      <c r="A132" s="171" t="s">
        <v>521</v>
      </c>
      <c r="B132" s="176"/>
      <c r="C132" s="177" t="s">
        <v>520</v>
      </c>
      <c r="D132" s="178" t="s">
        <v>520</v>
      </c>
      <c r="E132" s="179" t="s">
        <v>520</v>
      </c>
      <c r="F132" s="179" t="s">
        <v>520</v>
      </c>
      <c r="G132" s="179" t="s">
        <v>520</v>
      </c>
      <c r="H132" s="174">
        <f t="shared" si="0"/>
        <v>0</v>
      </c>
    </row>
    <row r="133" spans="1:8" ht="15.75">
      <c r="A133" s="171" t="s">
        <v>522</v>
      </c>
      <c r="B133" s="176"/>
      <c r="C133" s="177" t="s">
        <v>520</v>
      </c>
      <c r="D133" s="178" t="s">
        <v>520</v>
      </c>
      <c r="E133" s="179" t="s">
        <v>520</v>
      </c>
      <c r="F133" s="179" t="s">
        <v>520</v>
      </c>
      <c r="G133" s="179" t="s">
        <v>520</v>
      </c>
      <c r="H133" s="174">
        <f t="shared" si="0"/>
        <v>0</v>
      </c>
    </row>
    <row r="134" spans="1:8" ht="15.75">
      <c r="A134" s="171" t="s">
        <v>523</v>
      </c>
      <c r="B134" s="176"/>
      <c r="C134" s="173">
        <v>0</v>
      </c>
      <c r="D134" s="174">
        <f>D128+D129</f>
        <v>1184702193</v>
      </c>
      <c r="E134" s="174">
        <f>E128+E129</f>
        <v>1061130000</v>
      </c>
      <c r="F134" s="174">
        <f>F128+F129</f>
        <v>140690246</v>
      </c>
      <c r="G134" s="174">
        <f>G128+G129</f>
        <v>4144608016</v>
      </c>
      <c r="H134" s="174">
        <f t="shared" si="0"/>
        <v>6531130455</v>
      </c>
    </row>
    <row r="135" spans="1:8" ht="15.75">
      <c r="A135" s="180" t="s">
        <v>526</v>
      </c>
      <c r="B135" s="172"/>
      <c r="C135" s="181"/>
      <c r="D135" s="181"/>
      <c r="E135" s="185"/>
      <c r="F135" s="185"/>
      <c r="G135" s="185"/>
      <c r="H135" s="174">
        <f t="shared" si="0"/>
        <v>0</v>
      </c>
    </row>
    <row r="136" spans="1:8" ht="15.75">
      <c r="A136" s="175" t="s">
        <v>527</v>
      </c>
      <c r="B136" s="176"/>
      <c r="C136" s="173">
        <v>0</v>
      </c>
      <c r="D136" s="186">
        <f>D119-D128</f>
        <v>0</v>
      </c>
      <c r="E136" s="186">
        <f>E119-E128</f>
        <v>29475</v>
      </c>
      <c r="F136" s="186">
        <f>F119-F128</f>
        <v>1199097</v>
      </c>
      <c r="G136" s="186">
        <f>G119-G128</f>
        <v>79781291</v>
      </c>
      <c r="H136" s="186">
        <f>H119-H128</f>
        <v>81009863</v>
      </c>
    </row>
    <row r="137" spans="1:8" ht="15" customHeight="1" thickBot="1">
      <c r="A137" s="187" t="s">
        <v>528</v>
      </c>
      <c r="B137" s="188"/>
      <c r="C137" s="97">
        <v>0</v>
      </c>
      <c r="D137" s="97">
        <f>D126-D134</f>
        <v>0</v>
      </c>
      <c r="E137" s="97">
        <f>E126-E134</f>
        <v>0</v>
      </c>
      <c r="F137" s="97">
        <f>F126-F134</f>
        <v>0</v>
      </c>
      <c r="G137" s="97">
        <f>G126-G134</f>
        <v>51777875</v>
      </c>
      <c r="H137" s="97">
        <f>H126-H134</f>
        <v>51777875</v>
      </c>
    </row>
    <row r="138" spans="1:8" ht="11.25" customHeight="1">
      <c r="A138" s="189"/>
      <c r="B138" s="190"/>
      <c r="C138" s="191"/>
      <c r="D138" s="191"/>
      <c r="E138" s="191"/>
      <c r="F138" s="191"/>
      <c r="G138" s="191"/>
      <c r="H138" s="191"/>
    </row>
    <row r="139" spans="1:4" ht="15.75">
      <c r="A139" s="51" t="s">
        <v>529</v>
      </c>
      <c r="B139" s="51"/>
      <c r="C139" s="51"/>
      <c r="D139" s="51"/>
    </row>
    <row r="140" spans="1:4" ht="15.75">
      <c r="A140" s="55" t="s">
        <v>530</v>
      </c>
      <c r="B140" s="55"/>
      <c r="C140" s="55"/>
      <c r="D140" s="55"/>
    </row>
    <row r="141" spans="1:4" ht="15.75">
      <c r="A141" s="55" t="s">
        <v>531</v>
      </c>
      <c r="B141" s="55"/>
      <c r="C141" s="55"/>
      <c r="D141" s="55"/>
    </row>
    <row r="142" spans="1:7" ht="15.75">
      <c r="A142" s="55" t="s">
        <v>532</v>
      </c>
      <c r="B142" s="55"/>
      <c r="C142" s="55"/>
      <c r="D142" s="55"/>
      <c r="G142" s="184">
        <f>G119-G128-51777875</f>
        <v>28003416</v>
      </c>
    </row>
    <row r="143" spans="1:8" ht="15.75">
      <c r="A143" s="56" t="s">
        <v>533</v>
      </c>
      <c r="B143" s="56"/>
      <c r="C143" s="56"/>
      <c r="D143" s="56"/>
      <c r="E143" s="192"/>
      <c r="F143" s="192"/>
      <c r="G143" s="192"/>
      <c r="H143" s="192"/>
    </row>
    <row r="144" spans="1:8" ht="15.75">
      <c r="A144" s="56"/>
      <c r="B144" s="56"/>
      <c r="C144" s="56"/>
      <c r="D144" s="56"/>
      <c r="E144" s="192"/>
      <c r="F144" s="192"/>
      <c r="G144" s="192"/>
      <c r="H144" s="192"/>
    </row>
    <row r="145" spans="1:8" ht="15.75">
      <c r="A145" s="48" t="s">
        <v>534</v>
      </c>
      <c r="B145" s="56"/>
      <c r="C145" s="56"/>
      <c r="D145" s="56"/>
      <c r="E145" s="192"/>
      <c r="F145" s="192"/>
      <c r="G145" s="192"/>
      <c r="H145" s="192"/>
    </row>
    <row r="146" ht="16.5" thickBot="1">
      <c r="A146" s="48"/>
    </row>
    <row r="147" spans="1:8" ht="31.5">
      <c r="A147" s="157"/>
      <c r="B147" s="161"/>
      <c r="C147" s="193" t="s">
        <v>535</v>
      </c>
      <c r="D147" s="193" t="s">
        <v>536</v>
      </c>
      <c r="E147" s="161" t="s">
        <v>537</v>
      </c>
      <c r="F147" s="194" t="s">
        <v>538</v>
      </c>
      <c r="G147" s="159" t="s">
        <v>539</v>
      </c>
      <c r="H147" s="159" t="s">
        <v>476</v>
      </c>
    </row>
    <row r="148" spans="1:8" ht="15.75">
      <c r="A148" s="195" t="s">
        <v>512</v>
      </c>
      <c r="B148" s="196"/>
      <c r="C148" s="197" t="s">
        <v>540</v>
      </c>
      <c r="D148" s="197" t="s">
        <v>541</v>
      </c>
      <c r="E148" s="198" t="s">
        <v>542</v>
      </c>
      <c r="F148" s="198" t="s">
        <v>543</v>
      </c>
      <c r="G148" s="199"/>
      <c r="H148" s="199"/>
    </row>
    <row r="149" spans="1:8" ht="15.75">
      <c r="A149" s="112" t="s">
        <v>544</v>
      </c>
      <c r="B149" s="118"/>
      <c r="C149" s="115"/>
      <c r="D149" s="115"/>
      <c r="E149" s="118"/>
      <c r="F149" s="118"/>
      <c r="G149" s="118"/>
      <c r="H149" s="118"/>
    </row>
    <row r="150" spans="1:8" ht="15.75">
      <c r="A150" s="171" t="s">
        <v>515</v>
      </c>
      <c r="B150" s="200"/>
      <c r="C150" s="201"/>
      <c r="D150" s="201"/>
      <c r="E150" s="202"/>
      <c r="F150" s="174">
        <v>8516726761</v>
      </c>
      <c r="G150" s="202"/>
      <c r="H150" s="174">
        <f>SUM(C150:G150)</f>
        <v>8516726761</v>
      </c>
    </row>
    <row r="151" spans="1:8" ht="15.75">
      <c r="A151" s="171" t="s">
        <v>516</v>
      </c>
      <c r="B151" s="200"/>
      <c r="C151" s="201"/>
      <c r="D151" s="201"/>
      <c r="E151" s="202"/>
      <c r="F151" s="173">
        <v>5246295322</v>
      </c>
      <c r="G151" s="202"/>
      <c r="H151" s="173">
        <f>SUM(C151:G151)</f>
        <v>5246295322</v>
      </c>
    </row>
    <row r="152" spans="1:8" ht="15.75">
      <c r="A152" s="171" t="s">
        <v>545</v>
      </c>
      <c r="B152" s="200"/>
      <c r="C152" s="201"/>
      <c r="D152" s="201"/>
      <c r="E152" s="202"/>
      <c r="F152" s="202"/>
      <c r="G152" s="202"/>
      <c r="H152" s="174"/>
    </row>
    <row r="153" spans="1:8" ht="15.75">
      <c r="A153" s="171" t="s">
        <v>546</v>
      </c>
      <c r="B153" s="200"/>
      <c r="C153" s="201"/>
      <c r="D153" s="201"/>
      <c r="E153" s="202"/>
      <c r="F153" s="202"/>
      <c r="G153" s="202"/>
      <c r="H153" s="174"/>
    </row>
    <row r="154" spans="1:8" ht="15.75">
      <c r="A154" s="171" t="s">
        <v>518</v>
      </c>
      <c r="B154" s="200"/>
      <c r="C154" s="201"/>
      <c r="D154" s="201"/>
      <c r="E154" s="202"/>
      <c r="F154" s="202"/>
      <c r="G154" s="202"/>
      <c r="H154" s="174"/>
    </row>
    <row r="155" spans="1:8" ht="15.75">
      <c r="A155" s="171" t="s">
        <v>521</v>
      </c>
      <c r="B155" s="200"/>
      <c r="C155" s="201"/>
      <c r="D155" s="201"/>
      <c r="E155" s="202"/>
      <c r="F155" s="202"/>
      <c r="G155" s="202"/>
      <c r="H155" s="174"/>
    </row>
    <row r="156" spans="1:8" ht="15.75">
      <c r="A156" s="171" t="s">
        <v>522</v>
      </c>
      <c r="B156" s="200"/>
      <c r="C156" s="201"/>
      <c r="D156" s="201"/>
      <c r="E156" s="203"/>
      <c r="F156" s="202"/>
      <c r="G156" s="202"/>
      <c r="H156" s="174"/>
    </row>
    <row r="157" spans="1:8" ht="15.75">
      <c r="A157" s="204"/>
      <c r="B157" s="200"/>
      <c r="C157" s="205" t="s">
        <v>547</v>
      </c>
      <c r="D157" s="205" t="s">
        <v>547</v>
      </c>
      <c r="E157" s="203" t="s">
        <v>547</v>
      </c>
      <c r="F157" s="203" t="s">
        <v>547</v>
      </c>
      <c r="G157" s="203" t="s">
        <v>547</v>
      </c>
      <c r="H157" s="174">
        <f aca="true" t="shared" si="1" ref="H157:H162">SUM(C157:G157)</f>
        <v>0</v>
      </c>
    </row>
    <row r="158" spans="1:8" ht="15.75">
      <c r="A158" s="204"/>
      <c r="B158" s="200"/>
      <c r="C158" s="205" t="s">
        <v>547</v>
      </c>
      <c r="D158" s="205" t="s">
        <v>547</v>
      </c>
      <c r="E158" s="203" t="s">
        <v>547</v>
      </c>
      <c r="F158" s="203" t="s">
        <v>547</v>
      </c>
      <c r="G158" s="203" t="s">
        <v>547</v>
      </c>
      <c r="H158" s="174">
        <f t="shared" si="1"/>
        <v>0</v>
      </c>
    </row>
    <row r="159" spans="1:8" ht="15.75">
      <c r="A159" s="171" t="s">
        <v>523</v>
      </c>
      <c r="B159" s="200"/>
      <c r="C159" s="201"/>
      <c r="D159" s="201"/>
      <c r="E159" s="202"/>
      <c r="F159" s="174">
        <f>+F151+F150</f>
        <v>13763022083</v>
      </c>
      <c r="G159" s="202"/>
      <c r="H159" s="174">
        <f t="shared" si="1"/>
        <v>13763022083</v>
      </c>
    </row>
    <row r="160" spans="1:8" ht="15.75">
      <c r="A160" s="180" t="s">
        <v>548</v>
      </c>
      <c r="B160" s="200"/>
      <c r="C160" s="206"/>
      <c r="D160" s="206"/>
      <c r="E160" s="207"/>
      <c r="F160" s="178"/>
      <c r="G160" s="203"/>
      <c r="H160" s="178">
        <f t="shared" si="1"/>
        <v>0</v>
      </c>
    </row>
    <row r="161" spans="1:8" ht="15.75">
      <c r="A161" s="171" t="s">
        <v>515</v>
      </c>
      <c r="B161" s="200"/>
      <c r="C161" s="201"/>
      <c r="D161" s="201"/>
      <c r="E161" s="202"/>
      <c r="F161" s="174">
        <v>7929123098</v>
      </c>
      <c r="G161" s="202"/>
      <c r="H161" s="174">
        <f t="shared" si="1"/>
        <v>7929123098</v>
      </c>
    </row>
    <row r="162" spans="1:8" ht="15.75">
      <c r="A162" s="175" t="s">
        <v>525</v>
      </c>
      <c r="B162" s="200"/>
      <c r="C162" s="201"/>
      <c r="D162" s="201"/>
      <c r="E162" s="202"/>
      <c r="F162" s="174">
        <v>968482033</v>
      </c>
      <c r="G162" s="202"/>
      <c r="H162" s="174">
        <f t="shared" si="1"/>
        <v>968482033</v>
      </c>
    </row>
    <row r="163" spans="1:8" ht="15.75">
      <c r="A163" s="171" t="s">
        <v>518</v>
      </c>
      <c r="B163" s="200"/>
      <c r="C163" s="201"/>
      <c r="D163" s="201"/>
      <c r="E163" s="203"/>
      <c r="F163" s="202"/>
      <c r="G163" s="202"/>
      <c r="H163" s="174"/>
    </row>
    <row r="164" spans="1:8" ht="15.75">
      <c r="A164" s="171" t="s">
        <v>521</v>
      </c>
      <c r="B164" s="200"/>
      <c r="C164" s="205" t="s">
        <v>547</v>
      </c>
      <c r="D164" s="205" t="s">
        <v>547</v>
      </c>
      <c r="E164" s="203" t="s">
        <v>547</v>
      </c>
      <c r="F164" s="203" t="s">
        <v>547</v>
      </c>
      <c r="G164" s="203" t="s">
        <v>547</v>
      </c>
      <c r="H164" s="174">
        <f aca="true" t="shared" si="2" ref="H164:H169">SUM(C164:G164)</f>
        <v>0</v>
      </c>
    </row>
    <row r="165" spans="1:8" ht="15.75">
      <c r="A165" s="171" t="s">
        <v>522</v>
      </c>
      <c r="B165" s="200"/>
      <c r="C165" s="205" t="s">
        <v>547</v>
      </c>
      <c r="D165" s="205" t="s">
        <v>547</v>
      </c>
      <c r="E165" s="203" t="s">
        <v>547</v>
      </c>
      <c r="F165" s="203" t="s">
        <v>547</v>
      </c>
      <c r="G165" s="203" t="s">
        <v>547</v>
      </c>
      <c r="H165" s="174">
        <f t="shared" si="2"/>
        <v>0</v>
      </c>
    </row>
    <row r="166" spans="1:8" ht="15.75">
      <c r="A166" s="171" t="s">
        <v>549</v>
      </c>
      <c r="B166" s="200"/>
      <c r="C166" s="201"/>
      <c r="D166" s="201"/>
      <c r="E166" s="202"/>
      <c r="F166" s="174">
        <f>F162+F161</f>
        <v>8897605131</v>
      </c>
      <c r="G166" s="202"/>
      <c r="H166" s="174">
        <f t="shared" si="2"/>
        <v>8897605131</v>
      </c>
    </row>
    <row r="167" spans="1:8" ht="15.75">
      <c r="A167" s="180" t="s">
        <v>550</v>
      </c>
      <c r="B167" s="200"/>
      <c r="C167" s="206"/>
      <c r="D167" s="206"/>
      <c r="E167" s="207"/>
      <c r="F167" s="208"/>
      <c r="G167" s="207"/>
      <c r="H167" s="208">
        <f t="shared" si="2"/>
        <v>0</v>
      </c>
    </row>
    <row r="168" spans="1:8" ht="15.75">
      <c r="A168" s="175" t="s">
        <v>527</v>
      </c>
      <c r="B168" s="200"/>
      <c r="C168" s="173"/>
      <c r="D168" s="173"/>
      <c r="E168" s="209"/>
      <c r="F168" s="186">
        <f>F150-F161</f>
        <v>587603663</v>
      </c>
      <c r="G168" s="210"/>
      <c r="H168" s="186">
        <f t="shared" si="2"/>
        <v>587603663</v>
      </c>
    </row>
    <row r="169" spans="1:8" ht="16.5" thickBot="1">
      <c r="A169" s="187" t="s">
        <v>528</v>
      </c>
      <c r="B169" s="211"/>
      <c r="C169" s="212"/>
      <c r="D169" s="212"/>
      <c r="E169" s="211"/>
      <c r="F169" s="97">
        <f>F159-F166</f>
        <v>4865416952</v>
      </c>
      <c r="G169" s="213"/>
      <c r="H169" s="97">
        <f t="shared" si="2"/>
        <v>4865416952</v>
      </c>
    </row>
    <row r="170" spans="1:6" ht="15.75">
      <c r="A170" s="214"/>
      <c r="F170" s="215"/>
    </row>
    <row r="171" spans="1:6" ht="15.75">
      <c r="A171" s="51" t="s">
        <v>551</v>
      </c>
      <c r="B171" s="51"/>
      <c r="C171" s="51"/>
      <c r="D171" s="51"/>
      <c r="F171" s="184"/>
    </row>
    <row r="172" spans="1:4" ht="15.75">
      <c r="A172" s="56"/>
      <c r="B172" s="56"/>
      <c r="C172" s="56"/>
      <c r="D172" s="56"/>
    </row>
    <row r="173" spans="1:6" ht="15.75">
      <c r="A173" s="67" t="s">
        <v>552</v>
      </c>
      <c r="C173" s="68" t="s">
        <v>444</v>
      </c>
      <c r="D173" s="68" t="s">
        <v>445</v>
      </c>
      <c r="F173" s="184"/>
    </row>
    <row r="174" spans="1:4" ht="15.75">
      <c r="A174" s="75" t="s">
        <v>553</v>
      </c>
      <c r="B174" s="216" t="s">
        <v>506</v>
      </c>
      <c r="C174" s="70">
        <v>0</v>
      </c>
      <c r="D174" s="70">
        <v>0</v>
      </c>
    </row>
    <row r="175" spans="1:4" ht="18.75" customHeight="1">
      <c r="A175" s="75" t="s">
        <v>554</v>
      </c>
      <c r="B175" s="216" t="s">
        <v>555</v>
      </c>
      <c r="C175" s="70">
        <v>0</v>
      </c>
      <c r="D175" s="70">
        <v>0</v>
      </c>
    </row>
    <row r="176" spans="1:4" ht="15.75">
      <c r="A176" s="75" t="s">
        <v>556</v>
      </c>
      <c r="B176" s="216" t="s">
        <v>506</v>
      </c>
      <c r="C176" s="70">
        <v>0</v>
      </c>
      <c r="D176" s="70">
        <v>0</v>
      </c>
    </row>
    <row r="177" spans="1:4" ht="31.5">
      <c r="A177" s="217" t="s">
        <v>557</v>
      </c>
      <c r="B177" s="217" t="s">
        <v>506</v>
      </c>
      <c r="C177" s="70">
        <v>0</v>
      </c>
      <c r="D177" s="70">
        <v>0</v>
      </c>
    </row>
    <row r="178" spans="1:4" ht="30">
      <c r="A178" s="218" t="s">
        <v>558</v>
      </c>
      <c r="B178" s="216" t="s">
        <v>559</v>
      </c>
      <c r="C178" s="70">
        <v>236377776</v>
      </c>
      <c r="D178" s="70">
        <v>160368583</v>
      </c>
    </row>
    <row r="179" spans="1:4" ht="30">
      <c r="A179" s="218" t="s">
        <v>560</v>
      </c>
      <c r="B179" s="216" t="s">
        <v>561</v>
      </c>
      <c r="C179" s="70">
        <v>128331060</v>
      </c>
      <c r="D179" s="70">
        <v>226336145</v>
      </c>
    </row>
    <row r="180" spans="1:4" ht="8.25" customHeight="1">
      <c r="A180" s="75"/>
      <c r="B180" s="219"/>
      <c r="C180" s="220"/>
      <c r="D180" s="220"/>
    </row>
    <row r="181" spans="1:4" ht="15.75">
      <c r="A181" s="67" t="s">
        <v>562</v>
      </c>
      <c r="C181" s="221">
        <f>SUM(C174:C180)</f>
        <v>364708836</v>
      </c>
      <c r="D181" s="221">
        <f>SUM(D174:D180)</f>
        <v>386704728</v>
      </c>
    </row>
    <row r="182" spans="1:4" ht="15.75">
      <c r="A182" s="67"/>
      <c r="C182" s="221"/>
      <c r="D182" s="221"/>
    </row>
    <row r="183" spans="1:4" ht="15.75">
      <c r="A183" s="67" t="s">
        <v>551</v>
      </c>
      <c r="C183" s="221"/>
      <c r="D183" s="221"/>
    </row>
    <row r="184" spans="1:8" ht="15.75">
      <c r="A184" s="222" t="s">
        <v>563</v>
      </c>
      <c r="B184" s="222"/>
      <c r="C184" s="222"/>
      <c r="D184" s="222"/>
      <c r="E184" s="222"/>
      <c r="F184" s="222"/>
      <c r="G184" s="222"/>
      <c r="H184" s="222"/>
    </row>
    <row r="185" spans="1:8" ht="15.75">
      <c r="A185" s="222" t="s">
        <v>564</v>
      </c>
      <c r="B185" s="222"/>
      <c r="C185" s="222"/>
      <c r="D185" s="222"/>
      <c r="E185" s="222"/>
      <c r="F185" s="222"/>
      <c r="G185" s="222"/>
      <c r="H185" s="222"/>
    </row>
    <row r="186" spans="1:8" ht="15.75">
      <c r="A186" s="223"/>
      <c r="B186" s="223"/>
      <c r="C186" s="223"/>
      <c r="D186" s="223"/>
      <c r="E186" s="223"/>
      <c r="F186" s="223"/>
      <c r="G186" s="223"/>
      <c r="H186" s="223"/>
    </row>
    <row r="187" spans="1:8" ht="15.75">
      <c r="A187" s="223"/>
      <c r="B187" s="223"/>
      <c r="C187" s="223"/>
      <c r="D187" s="223"/>
      <c r="E187" s="223"/>
      <c r="F187" s="223"/>
      <c r="G187" s="223"/>
      <c r="H187" s="223"/>
    </row>
    <row r="188" spans="1:4" ht="15.75">
      <c r="A188" s="67" t="s">
        <v>565</v>
      </c>
      <c r="C188" s="68" t="s">
        <v>444</v>
      </c>
      <c r="D188" s="68" t="s">
        <v>445</v>
      </c>
    </row>
    <row r="189" spans="1:4" ht="16.5" customHeight="1">
      <c r="A189" s="75" t="s">
        <v>566</v>
      </c>
      <c r="B189" s="216" t="s">
        <v>567</v>
      </c>
      <c r="C189" s="70">
        <v>10811613</v>
      </c>
      <c r="D189" s="70">
        <v>31323625</v>
      </c>
    </row>
    <row r="190" spans="1:4" ht="15.75">
      <c r="A190" s="75" t="s">
        <v>568</v>
      </c>
      <c r="B190" s="216" t="s">
        <v>506</v>
      </c>
      <c r="C190" s="70">
        <v>0</v>
      </c>
      <c r="D190" s="70">
        <v>0</v>
      </c>
    </row>
    <row r="191" spans="1:4" ht="15.75">
      <c r="A191" s="75" t="s">
        <v>569</v>
      </c>
      <c r="B191" s="216" t="s">
        <v>506</v>
      </c>
      <c r="C191" s="70">
        <v>0</v>
      </c>
      <c r="D191" s="70">
        <v>0</v>
      </c>
    </row>
    <row r="192" spans="1:4" ht="30">
      <c r="A192" s="75" t="s">
        <v>570</v>
      </c>
      <c r="B192" s="216" t="s">
        <v>571</v>
      </c>
      <c r="C192" s="70">
        <v>0</v>
      </c>
      <c r="D192" s="70">
        <v>0</v>
      </c>
    </row>
    <row r="193" spans="1:4" ht="30">
      <c r="A193" s="75" t="s">
        <v>572</v>
      </c>
      <c r="B193" s="216" t="s">
        <v>573</v>
      </c>
      <c r="C193" s="70">
        <v>341318521</v>
      </c>
      <c r="D193" s="70">
        <f>820454670-39050336</f>
        <v>781404334</v>
      </c>
    </row>
    <row r="194" spans="1:4" ht="30">
      <c r="A194" s="75" t="s">
        <v>574</v>
      </c>
      <c r="B194" s="216" t="s">
        <v>575</v>
      </c>
      <c r="C194" s="70">
        <v>0</v>
      </c>
      <c r="D194" s="70">
        <v>0</v>
      </c>
    </row>
    <row r="195" spans="1:4" ht="30">
      <c r="A195" s="218" t="s">
        <v>576</v>
      </c>
      <c r="B195" s="216" t="s">
        <v>577</v>
      </c>
      <c r="C195" s="70">
        <v>5962067</v>
      </c>
      <c r="D195" s="70">
        <v>7726711</v>
      </c>
    </row>
    <row r="196" spans="1:4" ht="31.5">
      <c r="A196" s="75" t="s">
        <v>578</v>
      </c>
      <c r="B196" s="219" t="s">
        <v>579</v>
      </c>
      <c r="C196" s="224">
        <v>0</v>
      </c>
      <c r="D196" s="224">
        <v>0</v>
      </c>
    </row>
    <row r="197" spans="1:4" ht="5.25" customHeight="1">
      <c r="A197" s="75"/>
      <c r="B197" s="219"/>
      <c r="C197" s="225"/>
      <c r="D197" s="224"/>
    </row>
    <row r="198" spans="1:4" ht="15.75">
      <c r="A198" s="226" t="s">
        <v>580</v>
      </c>
      <c r="C198" s="227">
        <f>SUM(C189:C196)</f>
        <v>358092201</v>
      </c>
      <c r="D198" s="227">
        <f>SUM(D189:D196)</f>
        <v>820454670</v>
      </c>
    </row>
    <row r="199" spans="1:4" ht="15.75">
      <c r="A199" s="226"/>
      <c r="C199" s="228"/>
      <c r="D199" s="228"/>
    </row>
    <row r="200" ht="15.75">
      <c r="A200" s="77" t="s">
        <v>581</v>
      </c>
    </row>
    <row r="201" ht="15.75">
      <c r="A201" s="49" t="s">
        <v>582</v>
      </c>
    </row>
    <row r="202" spans="1:4" ht="15.75">
      <c r="A202" s="75"/>
      <c r="C202" s="68" t="s">
        <v>444</v>
      </c>
      <c r="D202" s="68" t="s">
        <v>445</v>
      </c>
    </row>
    <row r="203" ht="15.75">
      <c r="A203" s="229" t="s">
        <v>583</v>
      </c>
    </row>
    <row r="204" spans="1:4" ht="15.75">
      <c r="A204" s="229" t="s">
        <v>584</v>
      </c>
      <c r="B204" s="216" t="s">
        <v>506</v>
      </c>
      <c r="C204" s="70">
        <v>0</v>
      </c>
      <c r="D204" s="70">
        <v>0</v>
      </c>
    </row>
    <row r="205" spans="1:4" ht="15.75">
      <c r="A205" s="229" t="s">
        <v>583</v>
      </c>
      <c r="C205" s="70">
        <v>0</v>
      </c>
      <c r="D205" s="70">
        <v>0</v>
      </c>
    </row>
    <row r="206" spans="1:4" ht="15.75">
      <c r="A206" s="229" t="s">
        <v>585</v>
      </c>
      <c r="B206" s="216" t="s">
        <v>506</v>
      </c>
      <c r="C206" s="70">
        <v>0</v>
      </c>
      <c r="D206" s="70">
        <v>0</v>
      </c>
    </row>
    <row r="207" spans="1:4" ht="15.75">
      <c r="A207" s="229" t="s">
        <v>583</v>
      </c>
      <c r="C207" s="70">
        <v>0</v>
      </c>
      <c r="D207" s="70">
        <v>0</v>
      </c>
    </row>
    <row r="208" spans="1:4" ht="15.75">
      <c r="A208" s="229" t="s">
        <v>586</v>
      </c>
      <c r="B208" s="216" t="s">
        <v>506</v>
      </c>
      <c r="C208" s="70">
        <v>0</v>
      </c>
      <c r="D208" s="70">
        <v>0</v>
      </c>
    </row>
    <row r="209" spans="1:4" ht="31.5">
      <c r="A209" s="229" t="s">
        <v>587</v>
      </c>
      <c r="C209" s="70">
        <v>0</v>
      </c>
      <c r="D209" s="70">
        <v>0</v>
      </c>
    </row>
    <row r="210" spans="1:4" ht="15.75">
      <c r="A210" s="229" t="s">
        <v>588</v>
      </c>
      <c r="B210" s="216" t="s">
        <v>506</v>
      </c>
      <c r="C210" s="70">
        <v>0</v>
      </c>
      <c r="D210" s="70">
        <v>0</v>
      </c>
    </row>
    <row r="211" spans="1:4" ht="15.75">
      <c r="A211" s="229"/>
      <c r="B211" s="219"/>
      <c r="C211" s="70"/>
      <c r="D211" s="70"/>
    </row>
    <row r="212" spans="1:4" ht="15.75">
      <c r="A212" s="75" t="s">
        <v>589</v>
      </c>
      <c r="C212" s="68">
        <f>SUM(C204:C210)</f>
        <v>0</v>
      </c>
      <c r="D212" s="68">
        <f>SUM(D204:D210)</f>
        <v>0</v>
      </c>
    </row>
    <row r="213" ht="15.75">
      <c r="A213" s="49"/>
    </row>
    <row r="214" spans="1:4" ht="15.75">
      <c r="A214" s="75" t="s">
        <v>590</v>
      </c>
      <c r="B214" s="41">
        <v>243</v>
      </c>
      <c r="C214" s="68" t="s">
        <v>444</v>
      </c>
      <c r="D214" s="68" t="s">
        <v>445</v>
      </c>
    </row>
    <row r="215" spans="1:4" ht="31.5">
      <c r="A215" s="229" t="s">
        <v>591</v>
      </c>
      <c r="B215" s="216" t="s">
        <v>506</v>
      </c>
      <c r="C215" s="70">
        <v>0</v>
      </c>
      <c r="D215" s="70">
        <v>0</v>
      </c>
    </row>
    <row r="216" spans="1:4" ht="31.5">
      <c r="A216" s="229" t="s">
        <v>592</v>
      </c>
      <c r="B216" s="216" t="s">
        <v>506</v>
      </c>
      <c r="C216" s="70">
        <v>0</v>
      </c>
      <c r="D216" s="70">
        <v>0</v>
      </c>
    </row>
    <row r="217" spans="1:4" ht="15.75">
      <c r="A217" s="75" t="s">
        <v>593</v>
      </c>
      <c r="B217" s="216" t="s">
        <v>506</v>
      </c>
      <c r="C217" s="70">
        <v>0</v>
      </c>
      <c r="D217" s="70">
        <v>0</v>
      </c>
    </row>
    <row r="218" spans="1:5" ht="15.75">
      <c r="A218" s="230"/>
      <c r="C218" s="76"/>
      <c r="D218" s="70"/>
      <c r="E218" s="231"/>
    </row>
    <row r="219" spans="1:4" ht="15.75">
      <c r="A219" s="232" t="s">
        <v>594</v>
      </c>
      <c r="C219" s="68"/>
      <c r="D219" s="68"/>
    </row>
    <row r="220" spans="1:4" ht="15.75">
      <c r="A220" s="233" t="s">
        <v>595</v>
      </c>
      <c r="B220" s="216" t="s">
        <v>596</v>
      </c>
      <c r="C220" s="70">
        <v>2027737523</v>
      </c>
      <c r="D220" s="70"/>
    </row>
    <row r="221" spans="1:4" ht="30">
      <c r="A221" s="233" t="s">
        <v>597</v>
      </c>
      <c r="B221" s="216" t="s">
        <v>598</v>
      </c>
      <c r="C221" s="70">
        <v>923507492</v>
      </c>
      <c r="D221" s="70"/>
    </row>
    <row r="222" spans="1:4" ht="30">
      <c r="A222" s="233" t="s">
        <v>599</v>
      </c>
      <c r="B222" s="216" t="s">
        <v>600</v>
      </c>
      <c r="C222" s="73">
        <v>171693866</v>
      </c>
      <c r="D222" s="225"/>
    </row>
    <row r="223" spans="1:4" ht="15.75">
      <c r="A223" s="233"/>
      <c r="C223" s="68">
        <f>SUM(C220:C222)</f>
        <v>3122938881</v>
      </c>
      <c r="D223" s="234"/>
    </row>
    <row r="224" ht="15.75">
      <c r="A224" s="232" t="s">
        <v>601</v>
      </c>
    </row>
    <row r="225" ht="15">
      <c r="A225" s="235"/>
    </row>
    <row r="226" spans="1:11" ht="15.75">
      <c r="A226" s="236"/>
      <c r="B226" s="219"/>
      <c r="C226" s="237"/>
      <c r="D226" s="238"/>
      <c r="E226" s="239"/>
      <c r="F226" s="240"/>
      <c r="G226" s="240"/>
      <c r="H226" s="240"/>
      <c r="I226" s="239"/>
      <c r="J226" s="239"/>
      <c r="K226" s="236"/>
    </row>
    <row r="227" spans="1:11" ht="15.75">
      <c r="A227" s="241"/>
      <c r="B227" s="219"/>
      <c r="C227" s="68" t="s">
        <v>444</v>
      </c>
      <c r="D227" s="68" t="s">
        <v>445</v>
      </c>
      <c r="E227" s="242"/>
      <c r="F227" s="242"/>
      <c r="G227" s="242"/>
      <c r="H227" s="242"/>
      <c r="I227" s="242"/>
      <c r="J227" s="242"/>
      <c r="K227" s="243"/>
    </row>
    <row r="228" spans="1:11" ht="15.75">
      <c r="A228" s="189" t="s">
        <v>602</v>
      </c>
      <c r="B228" s="219" t="s">
        <v>603</v>
      </c>
      <c r="C228" s="225">
        <v>70310726</v>
      </c>
      <c r="D228" s="225">
        <v>96120000</v>
      </c>
      <c r="E228" s="244"/>
      <c r="F228" s="225"/>
      <c r="G228" s="225"/>
      <c r="H228" s="225"/>
      <c r="I228" s="244"/>
      <c r="J228" s="244"/>
      <c r="K228" s="244"/>
    </row>
    <row r="229" spans="1:11" ht="15.75">
      <c r="A229" s="189" t="s">
        <v>604</v>
      </c>
      <c r="B229" s="219"/>
      <c r="C229" s="225"/>
      <c r="D229" s="225"/>
      <c r="E229" s="244"/>
      <c r="F229" s="225"/>
      <c r="G229" s="225"/>
      <c r="H229" s="225"/>
      <c r="I229" s="244"/>
      <c r="J229" s="244"/>
      <c r="K229" s="244"/>
    </row>
    <row r="230" spans="1:11" ht="15.75">
      <c r="A230" s="219" t="s">
        <v>605</v>
      </c>
      <c r="B230" s="219" t="s">
        <v>606</v>
      </c>
      <c r="C230" s="225">
        <v>0</v>
      </c>
      <c r="D230" s="225">
        <v>0</v>
      </c>
      <c r="E230" s="244"/>
      <c r="F230" s="225"/>
      <c r="G230" s="225"/>
      <c r="H230" s="225"/>
      <c r="I230" s="244"/>
      <c r="J230" s="244"/>
      <c r="K230" s="244"/>
    </row>
    <row r="231" spans="1:11" ht="15.75">
      <c r="A231" s="245" t="s">
        <v>607</v>
      </c>
      <c r="B231" s="219" t="s">
        <v>608</v>
      </c>
      <c r="C231" s="225">
        <v>116608275378</v>
      </c>
      <c r="D231" s="225">
        <v>142363059205</v>
      </c>
      <c r="E231" s="244"/>
      <c r="F231" s="225"/>
      <c r="G231" s="225"/>
      <c r="H231" s="225"/>
      <c r="I231" s="244"/>
      <c r="J231" s="244"/>
      <c r="K231" s="244"/>
    </row>
    <row r="232" spans="1:11" ht="30">
      <c r="A232" s="245" t="s">
        <v>609</v>
      </c>
      <c r="B232" s="219" t="s">
        <v>610</v>
      </c>
      <c r="C232" s="225">
        <v>0</v>
      </c>
      <c r="D232" s="225">
        <v>0</v>
      </c>
      <c r="E232" s="244"/>
      <c r="F232" s="225"/>
      <c r="G232" s="225"/>
      <c r="H232" s="225"/>
      <c r="I232" s="244"/>
      <c r="J232" s="244"/>
      <c r="K232" s="244"/>
    </row>
    <row r="233" spans="1:11" ht="15.75">
      <c r="A233" s="245" t="s">
        <v>611</v>
      </c>
      <c r="B233" s="219" t="s">
        <v>612</v>
      </c>
      <c r="C233" s="225">
        <v>0</v>
      </c>
      <c r="D233" s="225">
        <v>0</v>
      </c>
      <c r="E233" s="244"/>
      <c r="F233" s="225"/>
      <c r="G233" s="225"/>
      <c r="H233" s="225"/>
      <c r="I233" s="244"/>
      <c r="J233" s="244"/>
      <c r="K233" s="244"/>
    </row>
    <row r="234" spans="1:11" ht="15.75">
      <c r="A234" s="246" t="s">
        <v>613</v>
      </c>
      <c r="B234" s="219" t="s">
        <v>614</v>
      </c>
      <c r="C234" s="225">
        <v>0</v>
      </c>
      <c r="D234" s="225">
        <v>0</v>
      </c>
      <c r="E234" s="244"/>
      <c r="F234" s="225"/>
      <c r="G234" s="225"/>
      <c r="H234" s="225"/>
      <c r="I234" s="244"/>
      <c r="J234" s="244"/>
      <c r="K234" s="244"/>
    </row>
    <row r="235" spans="1:13" ht="30">
      <c r="A235" s="219" t="s">
        <v>615</v>
      </c>
      <c r="B235" s="219" t="s">
        <v>616</v>
      </c>
      <c r="C235" s="225">
        <v>0</v>
      </c>
      <c r="D235" s="225">
        <v>0</v>
      </c>
      <c r="E235" s="244"/>
      <c r="F235" s="225"/>
      <c r="G235" s="225"/>
      <c r="H235" s="225"/>
      <c r="I235" s="244"/>
      <c r="J235" s="244"/>
      <c r="K235" s="244"/>
      <c r="M235" s="184"/>
    </row>
    <row r="236" spans="1:11" ht="30">
      <c r="A236" s="219" t="s">
        <v>617</v>
      </c>
      <c r="B236" s="219" t="s">
        <v>618</v>
      </c>
      <c r="C236" s="225">
        <v>0</v>
      </c>
      <c r="D236" s="225">
        <v>0</v>
      </c>
      <c r="E236" s="244"/>
      <c r="F236" s="225"/>
      <c r="G236" s="225"/>
      <c r="H236" s="225"/>
      <c r="I236" s="244"/>
      <c r="J236" s="244"/>
      <c r="K236" s="244"/>
    </row>
    <row r="237" spans="1:13" ht="30">
      <c r="A237" s="219" t="s">
        <v>619</v>
      </c>
      <c r="B237" s="219" t="s">
        <v>620</v>
      </c>
      <c r="C237" s="224">
        <v>77099510</v>
      </c>
      <c r="D237" s="224">
        <v>66952311</v>
      </c>
      <c r="E237" s="244"/>
      <c r="F237" s="225"/>
      <c r="G237" s="225"/>
      <c r="H237" s="225"/>
      <c r="I237" s="244"/>
      <c r="J237" s="244"/>
      <c r="K237" s="244"/>
      <c r="M237" s="184"/>
    </row>
    <row r="238" spans="1:11" ht="15.75" hidden="1">
      <c r="A238" s="219" t="s">
        <v>621</v>
      </c>
      <c r="B238" s="219" t="s">
        <v>622</v>
      </c>
      <c r="C238" s="225">
        <f>[2]!AG_SMLK("0,2,SS4,LA,F=SBS,K=DbC,F=A,K=/LA/Ldg,F={P}1,T={P}2,K=/LA/AccCde,F=BH  =TPFROM,K=/LA/Prd,F=9,K=/LA/CA/AccTyp,E=1,O=/LA/BseAmt,",'[3]Notes- VN'!C248,$B238,$B238)</f>
        <v>101550000</v>
      </c>
      <c r="D238" s="247"/>
      <c r="E238" s="244"/>
      <c r="F238" s="225">
        <f>[2]!AG_SMLK("0,2,SS4,LA,F={P}1,K=DbC,F=A,K=/LA/Ldg,F={P}2,T={P}3,K=/LA/AccCde,F={P}4,T={P}5,K=/LA/Prd,F=D,K=/LA/DC,F=9,K=/LA/CA/AccTyp,E=1,O=/LA/BseAmt,",'[4]Notes'!F259,'[4]Master'!$D$13,$B238,$B238,TPFROM,TPTO)</f>
        <v>40600000</v>
      </c>
      <c r="G238" s="225">
        <f>[2]!AG_SMLK("0,2,SS4,LA,F={P}1,K=DbC,F=A,K=/LA/Ldg,F={P}2,T={P}3,K=/LA/AccCde,F={P}4,T={P}5,K=/LA/Prd,F=C,K=/LA/DC,F=9,K=/LA/CA/AccTyp,E=-1,O=/LA/BseAmt,",'[4]Notes'!G259,'[4]Master'!$D$13,$B238,$B238,TPFROM,TPTO)</f>
        <v>73000000</v>
      </c>
      <c r="H238" s="225"/>
      <c r="I238" s="244"/>
      <c r="J238" s="244"/>
      <c r="K238" s="244"/>
    </row>
    <row r="239" spans="1:11" ht="15.75" hidden="1">
      <c r="A239" s="219" t="s">
        <v>623</v>
      </c>
      <c r="B239" s="219" t="s">
        <v>624</v>
      </c>
      <c r="C239" s="225">
        <f>[2]!AG_SMLK("0,2,SS4,LA,F={P}1,K=DbC,F=A,K=/LA/Ldg,F={P}2,T={P}3,K=/LA/AccCde,F=BH  =TPFROM,K=/LA/Prd,F=9,K=/LA/CA/AccTyp,E=1,O=/LA/BseAmt,",'[4]Notes'!C260,'[4]Master'!$D$13,$B239,$B239)</f>
        <v>81910000</v>
      </c>
      <c r="D239" s="247"/>
      <c r="E239" s="244"/>
      <c r="F239" s="225">
        <f>[2]!AG_SMLK("0,2,SS4,LA,F={P}1,K=DbC,F=A,K=/LA/Ldg,F={P}2,T={P}3,K=/LA/AccCde,F={P}4,T={P}5,K=/LA/Prd,F=D,K=/LA/DC,F=9,K=/LA/CA/AccTyp,E=1,O=/LA/BseAmt,",'[4]Notes'!F260,'[4]Master'!$D$13,$B239,$B239,TPFROM,TPTO)</f>
        <v>0</v>
      </c>
      <c r="G239" s="225">
        <f>[2]!AG_SMLK("0,2,SS4,LA,F={P}1,K=DbC,F=A,K=/LA/Ldg,F={P}2,T={P}3,K=/LA/AccCde,F={P}4,T={P}5,K=/LA/Prd,F=C,K=/LA/DC,F=9,K=/LA/CA/AccTyp,E=-1,O=/LA/BseAmt,",'[4]Notes'!G260,'[4]Master'!$D$13,$B239,$B239,TPFROM,TPTO)</f>
        <v>0</v>
      </c>
      <c r="H239" s="225"/>
      <c r="I239" s="244"/>
      <c r="J239" s="244"/>
      <c r="K239" s="244"/>
    </row>
    <row r="240" spans="1:11" ht="15.75" hidden="1">
      <c r="A240" s="219" t="s">
        <v>625</v>
      </c>
      <c r="B240" s="219" t="s">
        <v>626</v>
      </c>
      <c r="C240" s="225">
        <f>[2]!AG_SMLK("0,2,SS4,LA,F={P}1,K=DbC,F=A,K=/LA/Ldg,F={P}2,T={P}3,K=/LA/AccCde,F=BH  =TPFROM,K=/LA/Prd,F=9,K=/LA/CA/AccTyp,E=1,O=/LA/BseAmt,",'[4]Notes'!C261,'[4]Master'!$D$13,$B240,$B240)</f>
        <v>514600000</v>
      </c>
      <c r="D240" s="247"/>
      <c r="E240" s="244"/>
      <c r="F240" s="225">
        <f>[2]!AG_SMLK("0,2,SS4,LA,F={P}1,K=DbC,F=A,K=/LA/Ldg,F={P}2,T={P}3,K=/LA/AccCde,F={P}4,T={P}5,K=/LA/Prd,F=D,K=/LA/DC,F=9,K=/LA/CA/AccTyp,E=1,O=/LA/BseAmt,",'[4]Notes'!F261,'[4]Master'!$D$13,$B240,$B240,TPFROM,TPTO)</f>
        <v>0</v>
      </c>
      <c r="G240" s="225">
        <f>[2]!AG_SMLK("0,2,SS4,LA,F={P}1,K=DbC,F=A,K=/LA/Ldg,F={P}2,T={P}3,K=/LA/AccCde,F={P}4,T={P}5,K=/LA/Prd,F=C,K=/LA/DC,F=9,K=/LA/CA/AccTyp,E=-1,O=/LA/BseAmt,",'[4]Notes'!G261,'[4]Master'!$D$13,$B240,$B240,TPFROM,TPTO)</f>
        <v>0</v>
      </c>
      <c r="H240" s="225"/>
      <c r="I240" s="244"/>
      <c r="J240" s="244"/>
      <c r="K240" s="244"/>
    </row>
    <row r="241" spans="1:11" s="249" customFormat="1" ht="15.75">
      <c r="A241" s="241" t="s">
        <v>627</v>
      </c>
      <c r="B241" s="241"/>
      <c r="C241" s="248">
        <f>SUM(C228:C237)</f>
        <v>116755685614</v>
      </c>
      <c r="D241" s="248">
        <f>SUM(D228:D237)</f>
        <v>142526131516</v>
      </c>
      <c r="E241" s="248"/>
      <c r="F241" s="248"/>
      <c r="G241" s="248"/>
      <c r="H241" s="248"/>
      <c r="I241" s="248"/>
      <c r="J241" s="248"/>
      <c r="K241" s="248"/>
    </row>
    <row r="242" spans="1:8" ht="20.25" customHeight="1">
      <c r="A242" s="233" t="s">
        <v>628</v>
      </c>
      <c r="G242" s="184"/>
      <c r="H242" s="184"/>
    </row>
    <row r="243" spans="1:8" ht="20.25" customHeight="1">
      <c r="A243" s="250" t="s">
        <v>629</v>
      </c>
      <c r="G243" s="184"/>
      <c r="H243" s="184"/>
    </row>
    <row r="244" spans="1:8" ht="20.25" customHeight="1">
      <c r="A244" s="250" t="s">
        <v>630</v>
      </c>
      <c r="G244" s="184"/>
      <c r="H244" s="184"/>
    </row>
    <row r="245" ht="15">
      <c r="A245" s="251"/>
    </row>
    <row r="246" ht="15.75">
      <c r="A246" s="233" t="s">
        <v>631</v>
      </c>
    </row>
    <row r="247" ht="15.75">
      <c r="A247" s="233"/>
    </row>
    <row r="248" ht="6" customHeight="1">
      <c r="A248" s="235"/>
    </row>
    <row r="249" spans="1:4" ht="15.75">
      <c r="A249" s="252" t="s">
        <v>632</v>
      </c>
      <c r="B249" s="253">
        <v>335</v>
      </c>
      <c r="C249" s="68" t="s">
        <v>444</v>
      </c>
      <c r="D249" s="68" t="s">
        <v>445</v>
      </c>
    </row>
    <row r="250" spans="1:4" ht="31.5">
      <c r="A250" s="229" t="s">
        <v>633</v>
      </c>
      <c r="B250" s="229" t="s">
        <v>506</v>
      </c>
      <c r="C250" s="70"/>
      <c r="D250" s="70"/>
    </row>
    <row r="251" spans="1:4" ht="15.75">
      <c r="A251" s="229" t="s">
        <v>634</v>
      </c>
      <c r="B251" s="229" t="s">
        <v>506</v>
      </c>
      <c r="C251" s="70"/>
      <c r="D251" s="70"/>
    </row>
    <row r="252" spans="1:4" ht="15.75">
      <c r="A252" s="229" t="s">
        <v>635</v>
      </c>
      <c r="B252" s="229" t="s">
        <v>506</v>
      </c>
      <c r="C252" s="70"/>
      <c r="D252" s="70"/>
    </row>
    <row r="253" spans="1:4" ht="18">
      <c r="A253" s="254" t="s">
        <v>636</v>
      </c>
      <c r="B253" s="229" t="s">
        <v>506</v>
      </c>
      <c r="C253" s="224">
        <v>470978690</v>
      </c>
      <c r="D253" s="224">
        <v>501671763</v>
      </c>
    </row>
    <row r="254" spans="1:4" ht="15.75">
      <c r="A254" s="74" t="s">
        <v>456</v>
      </c>
      <c r="B254" s="229"/>
      <c r="C254" s="68">
        <f>SUM(C250:C253)</f>
        <v>470978690</v>
      </c>
      <c r="D254" s="68">
        <f>SUM(D250:D253)</f>
        <v>501671763</v>
      </c>
    </row>
    <row r="255" spans="1:2" ht="15.75">
      <c r="A255" s="77"/>
      <c r="B255" s="229"/>
    </row>
    <row r="256" spans="1:4" ht="31.5">
      <c r="A256" s="67" t="s">
        <v>637</v>
      </c>
      <c r="B256" s="229"/>
      <c r="C256" s="68" t="s">
        <v>444</v>
      </c>
      <c r="D256" s="68" t="s">
        <v>445</v>
      </c>
    </row>
    <row r="257" spans="1:4" ht="16.5" customHeight="1">
      <c r="A257" s="229" t="s">
        <v>638</v>
      </c>
      <c r="B257" s="229" t="s">
        <v>639</v>
      </c>
      <c r="C257" s="70">
        <v>0</v>
      </c>
      <c r="D257" s="70">
        <v>0</v>
      </c>
    </row>
    <row r="258" spans="1:4" ht="16.5" customHeight="1">
      <c r="A258" s="229" t="s">
        <v>640</v>
      </c>
      <c r="B258" s="229" t="s">
        <v>641</v>
      </c>
      <c r="C258" s="70">
        <v>0</v>
      </c>
      <c r="D258" s="70">
        <v>0</v>
      </c>
    </row>
    <row r="259" spans="1:4" ht="16.5" customHeight="1">
      <c r="A259" s="229" t="s">
        <v>642</v>
      </c>
      <c r="B259" s="229" t="s">
        <v>643</v>
      </c>
      <c r="C259" s="70">
        <v>0</v>
      </c>
      <c r="D259" s="70">
        <v>0</v>
      </c>
    </row>
    <row r="260" spans="1:4" ht="16.5" customHeight="1">
      <c r="A260" s="254" t="s">
        <v>644</v>
      </c>
      <c r="B260" s="229" t="s">
        <v>645</v>
      </c>
      <c r="C260" s="70">
        <v>0</v>
      </c>
      <c r="D260" s="70">
        <v>0</v>
      </c>
    </row>
    <row r="261" spans="1:4" ht="16.5" customHeight="1">
      <c r="A261" s="254" t="s">
        <v>646</v>
      </c>
      <c r="B261" s="229" t="s">
        <v>647</v>
      </c>
      <c r="C261" s="70">
        <v>0</v>
      </c>
      <c r="D261" s="70">
        <v>0</v>
      </c>
    </row>
    <row r="262" spans="1:4" ht="15.75">
      <c r="A262" s="229" t="s">
        <v>648</v>
      </c>
      <c r="B262" s="229" t="s">
        <v>506</v>
      </c>
      <c r="C262" s="70">
        <v>0</v>
      </c>
      <c r="D262" s="70">
        <v>0</v>
      </c>
    </row>
    <row r="263" spans="1:4" ht="18.75" customHeight="1">
      <c r="A263" s="229" t="s">
        <v>649</v>
      </c>
      <c r="B263" s="229" t="s">
        <v>650</v>
      </c>
      <c r="C263" s="70">
        <v>28597570</v>
      </c>
      <c r="D263" s="70">
        <v>196667513</v>
      </c>
    </row>
    <row r="264" spans="1:4" ht="31.5">
      <c r="A264" s="254" t="s">
        <v>651</v>
      </c>
      <c r="B264" s="229" t="s">
        <v>652</v>
      </c>
      <c r="C264" s="70">
        <v>93268500</v>
      </c>
      <c r="D264" s="70">
        <v>378114674</v>
      </c>
    </row>
    <row r="265" spans="1:4" ht="31.5">
      <c r="A265" s="254" t="s">
        <v>653</v>
      </c>
      <c r="B265" s="229" t="s">
        <v>654</v>
      </c>
      <c r="C265" s="70">
        <v>0</v>
      </c>
      <c r="D265" s="70">
        <v>0</v>
      </c>
    </row>
    <row r="266" spans="1:4" ht="31.5">
      <c r="A266" s="254" t="s">
        <v>655</v>
      </c>
      <c r="B266" s="229" t="s">
        <v>656</v>
      </c>
      <c r="C266" s="70">
        <v>11581139</v>
      </c>
      <c r="D266" s="70">
        <v>6257470</v>
      </c>
    </row>
    <row r="267" spans="1:5" ht="31.5">
      <c r="A267" s="254" t="s">
        <v>657</v>
      </c>
      <c r="B267" s="229" t="s">
        <v>658</v>
      </c>
      <c r="C267" s="70">
        <v>30814249334</v>
      </c>
      <c r="D267" s="70">
        <v>49165740784</v>
      </c>
      <c r="E267" s="70"/>
    </row>
    <row r="268" spans="1:4" ht="31.5">
      <c r="A268" s="254" t="s">
        <v>659</v>
      </c>
      <c r="B268" s="229" t="s">
        <v>660</v>
      </c>
      <c r="C268" s="70">
        <v>0</v>
      </c>
      <c r="D268" s="70">
        <v>0</v>
      </c>
    </row>
    <row r="269" spans="1:4" ht="15.75">
      <c r="A269" s="254" t="s">
        <v>661</v>
      </c>
      <c r="B269" s="229" t="s">
        <v>662</v>
      </c>
      <c r="C269" s="73">
        <v>0</v>
      </c>
      <c r="D269" s="73">
        <v>0</v>
      </c>
    </row>
    <row r="270" spans="1:4" ht="3.75" customHeight="1">
      <c r="A270" s="229"/>
      <c r="B270" s="229"/>
      <c r="C270" s="255"/>
      <c r="D270" s="70"/>
    </row>
    <row r="271" spans="1:4" ht="15.75">
      <c r="A271" s="74" t="s">
        <v>456</v>
      </c>
      <c r="B271" s="229"/>
      <c r="C271" s="68">
        <f>SUM(C257:C270)</f>
        <v>30947696543</v>
      </c>
      <c r="D271" s="68">
        <f>SUM(D257:D270)</f>
        <v>49746780441</v>
      </c>
    </row>
    <row r="272" spans="1:2" ht="15.75">
      <c r="A272" s="77"/>
      <c r="B272" s="229"/>
    </row>
    <row r="273" spans="1:4" ht="15.75">
      <c r="A273" s="67" t="s">
        <v>663</v>
      </c>
      <c r="B273" s="229">
        <v>336</v>
      </c>
      <c r="C273" s="68" t="s">
        <v>444</v>
      </c>
      <c r="D273" s="68" t="s">
        <v>445</v>
      </c>
    </row>
    <row r="274" spans="1:4" ht="15.75">
      <c r="A274" s="229" t="s">
        <v>664</v>
      </c>
      <c r="B274" s="229" t="s">
        <v>506</v>
      </c>
      <c r="C274" s="70">
        <v>0</v>
      </c>
      <c r="D274" s="70">
        <v>0</v>
      </c>
    </row>
    <row r="275" spans="1:4" ht="15.75">
      <c r="A275" s="229" t="s">
        <v>665</v>
      </c>
      <c r="B275" s="229" t="s">
        <v>506</v>
      </c>
      <c r="C275" s="70">
        <v>0</v>
      </c>
      <c r="D275" s="70">
        <v>0</v>
      </c>
    </row>
    <row r="276" spans="1:4" ht="15.75">
      <c r="A276" s="229" t="s">
        <v>666</v>
      </c>
      <c r="B276" s="229" t="s">
        <v>506</v>
      </c>
      <c r="C276" s="70">
        <v>0</v>
      </c>
      <c r="D276" s="70">
        <v>0</v>
      </c>
    </row>
    <row r="277" spans="1:4" ht="15.75">
      <c r="A277" s="74" t="s">
        <v>456</v>
      </c>
      <c r="B277" s="229"/>
      <c r="C277" s="256">
        <f>SUM(C274:C276)</f>
        <v>0</v>
      </c>
      <c r="D277" s="256">
        <f>SUM(D274:D276)</f>
        <v>0</v>
      </c>
    </row>
    <row r="278" spans="1:2" ht="15.75">
      <c r="A278" s="77"/>
      <c r="B278" s="229"/>
    </row>
    <row r="279" spans="1:4" ht="15.75">
      <c r="A279" s="67" t="s">
        <v>667</v>
      </c>
      <c r="B279" s="229">
        <v>336</v>
      </c>
      <c r="C279" s="68" t="s">
        <v>444</v>
      </c>
      <c r="D279" s="68" t="s">
        <v>445</v>
      </c>
    </row>
    <row r="280" spans="1:4" ht="15.75">
      <c r="A280" s="229" t="s">
        <v>668</v>
      </c>
      <c r="B280" s="229" t="s">
        <v>506</v>
      </c>
      <c r="C280" s="70">
        <v>0</v>
      </c>
      <c r="D280" s="70">
        <v>0</v>
      </c>
    </row>
    <row r="281" spans="1:4" ht="15.75">
      <c r="A281" s="229" t="s">
        <v>669</v>
      </c>
      <c r="B281" s="229" t="s">
        <v>506</v>
      </c>
      <c r="C281" s="70">
        <v>13223637752</v>
      </c>
      <c r="D281" s="70">
        <v>9793301420</v>
      </c>
    </row>
    <row r="282" spans="1:4" ht="15.75">
      <c r="A282" s="229" t="s">
        <v>670</v>
      </c>
      <c r="B282" s="229" t="s">
        <v>506</v>
      </c>
      <c r="C282" s="70">
        <v>30000740000</v>
      </c>
      <c r="D282" s="70">
        <v>41920000000</v>
      </c>
    </row>
    <row r="283" spans="1:256" ht="3" customHeight="1">
      <c r="A283" s="255"/>
      <c r="B283" s="70"/>
      <c r="C283" s="220"/>
      <c r="D283" s="73"/>
      <c r="E283" s="255"/>
      <c r="F283" s="70"/>
      <c r="G283" s="255"/>
      <c r="H283" s="70"/>
      <c r="I283" s="255"/>
      <c r="J283" s="70"/>
      <c r="K283" s="255"/>
      <c r="L283" s="70"/>
      <c r="M283" s="255"/>
      <c r="N283" s="70"/>
      <c r="O283" s="255"/>
      <c r="P283" s="70"/>
      <c r="Q283" s="255"/>
      <c r="R283" s="70"/>
      <c r="S283" s="255"/>
      <c r="T283" s="70"/>
      <c r="U283" s="255"/>
      <c r="V283" s="70"/>
      <c r="W283" s="255"/>
      <c r="X283" s="70"/>
      <c r="Y283" s="255"/>
      <c r="Z283" s="70"/>
      <c r="AA283" s="255"/>
      <c r="AB283" s="70"/>
      <c r="AC283" s="255"/>
      <c r="AD283" s="70"/>
      <c r="AE283" s="255"/>
      <c r="AF283" s="70"/>
      <c r="AG283" s="255"/>
      <c r="AH283" s="70"/>
      <c r="AI283" s="255"/>
      <c r="AJ283" s="70"/>
      <c r="AK283" s="255"/>
      <c r="AL283" s="70"/>
      <c r="AM283" s="255"/>
      <c r="AN283" s="70"/>
      <c r="AO283" s="255"/>
      <c r="AP283" s="70"/>
      <c r="AQ283" s="255"/>
      <c r="AR283" s="70"/>
      <c r="AS283" s="255"/>
      <c r="AT283" s="70"/>
      <c r="AU283" s="255"/>
      <c r="AV283" s="70"/>
      <c r="AW283" s="255"/>
      <c r="AX283" s="70"/>
      <c r="AY283" s="255"/>
      <c r="AZ283" s="70"/>
      <c r="BA283" s="255"/>
      <c r="BB283" s="70"/>
      <c r="BC283" s="255"/>
      <c r="BD283" s="70"/>
      <c r="BE283" s="255"/>
      <c r="BF283" s="70"/>
      <c r="BG283" s="255"/>
      <c r="BH283" s="70"/>
      <c r="BI283" s="255"/>
      <c r="BJ283" s="70"/>
      <c r="BK283" s="255"/>
      <c r="BL283" s="70"/>
      <c r="BM283" s="255"/>
      <c r="BN283" s="70"/>
      <c r="BO283" s="255"/>
      <c r="BP283" s="70"/>
      <c r="BQ283" s="255"/>
      <c r="BR283" s="70"/>
      <c r="BS283" s="255"/>
      <c r="BT283" s="70"/>
      <c r="BU283" s="255"/>
      <c r="BV283" s="70"/>
      <c r="BW283" s="255"/>
      <c r="BX283" s="70"/>
      <c r="BY283" s="255"/>
      <c r="BZ283" s="70"/>
      <c r="CA283" s="255"/>
      <c r="CB283" s="70"/>
      <c r="CC283" s="255"/>
      <c r="CD283" s="70"/>
      <c r="CE283" s="255"/>
      <c r="CF283" s="70"/>
      <c r="CG283" s="255"/>
      <c r="CH283" s="70"/>
      <c r="CI283" s="255"/>
      <c r="CJ283" s="70"/>
      <c r="CK283" s="255"/>
      <c r="CL283" s="70"/>
      <c r="CM283" s="255"/>
      <c r="CN283" s="70"/>
      <c r="CO283" s="255"/>
      <c r="CP283" s="70"/>
      <c r="CQ283" s="255"/>
      <c r="CR283" s="70"/>
      <c r="CS283" s="255"/>
      <c r="CT283" s="70"/>
      <c r="CU283" s="255"/>
      <c r="CV283" s="70"/>
      <c r="CW283" s="255"/>
      <c r="CX283" s="70"/>
      <c r="CY283" s="255"/>
      <c r="CZ283" s="70"/>
      <c r="DA283" s="255"/>
      <c r="DB283" s="70"/>
      <c r="DC283" s="255"/>
      <c r="DD283" s="70"/>
      <c r="DE283" s="255"/>
      <c r="DF283" s="70"/>
      <c r="DG283" s="255"/>
      <c r="DH283" s="70"/>
      <c r="DI283" s="255"/>
      <c r="DJ283" s="70"/>
      <c r="DK283" s="255"/>
      <c r="DL283" s="70"/>
      <c r="DM283" s="255"/>
      <c r="DN283" s="70"/>
      <c r="DO283" s="255"/>
      <c r="DP283" s="70"/>
      <c r="DQ283" s="255"/>
      <c r="DR283" s="70"/>
      <c r="DS283" s="255"/>
      <c r="DT283" s="70"/>
      <c r="DU283" s="255"/>
      <c r="DV283" s="70"/>
      <c r="DW283" s="255"/>
      <c r="DX283" s="70"/>
      <c r="DY283" s="255"/>
      <c r="DZ283" s="70"/>
      <c r="EA283" s="255"/>
      <c r="EB283" s="70"/>
      <c r="EC283" s="255"/>
      <c r="ED283" s="70"/>
      <c r="EE283" s="255"/>
      <c r="EF283" s="70"/>
      <c r="EG283" s="255"/>
      <c r="EH283" s="70"/>
      <c r="EI283" s="255"/>
      <c r="EJ283" s="70"/>
      <c r="EK283" s="255"/>
      <c r="EL283" s="70"/>
      <c r="EM283" s="255"/>
      <c r="EN283" s="70"/>
      <c r="EO283" s="255"/>
      <c r="EP283" s="70"/>
      <c r="EQ283" s="255"/>
      <c r="ER283" s="70"/>
      <c r="ES283" s="255"/>
      <c r="ET283" s="70"/>
      <c r="EU283" s="255"/>
      <c r="EV283" s="70"/>
      <c r="EW283" s="255"/>
      <c r="EX283" s="70"/>
      <c r="EY283" s="255"/>
      <c r="EZ283" s="70"/>
      <c r="FA283" s="255"/>
      <c r="FB283" s="70"/>
      <c r="FC283" s="255"/>
      <c r="FD283" s="70"/>
      <c r="FE283" s="255"/>
      <c r="FF283" s="70"/>
      <c r="FG283" s="255"/>
      <c r="FH283" s="70"/>
      <c r="FI283" s="255"/>
      <c r="FJ283" s="70"/>
      <c r="FK283" s="255"/>
      <c r="FL283" s="70"/>
      <c r="FM283" s="255"/>
      <c r="FN283" s="70"/>
      <c r="FO283" s="255"/>
      <c r="FP283" s="70"/>
      <c r="FQ283" s="255"/>
      <c r="FR283" s="70"/>
      <c r="FS283" s="255"/>
      <c r="FT283" s="70"/>
      <c r="FU283" s="255"/>
      <c r="FV283" s="70"/>
      <c r="FW283" s="255"/>
      <c r="FX283" s="70"/>
      <c r="FY283" s="255"/>
      <c r="FZ283" s="70"/>
      <c r="GA283" s="255"/>
      <c r="GB283" s="70"/>
      <c r="GC283" s="255"/>
      <c r="GD283" s="70"/>
      <c r="GE283" s="255"/>
      <c r="GF283" s="70"/>
      <c r="GG283" s="255"/>
      <c r="GH283" s="70"/>
      <c r="GI283" s="255"/>
      <c r="GJ283" s="70"/>
      <c r="GK283" s="255"/>
      <c r="GL283" s="70"/>
      <c r="GM283" s="255"/>
      <c r="GN283" s="70"/>
      <c r="GO283" s="255"/>
      <c r="GP283" s="70"/>
      <c r="GQ283" s="255"/>
      <c r="GR283" s="70"/>
      <c r="GS283" s="255"/>
      <c r="GT283" s="70"/>
      <c r="GU283" s="255"/>
      <c r="GV283" s="70"/>
      <c r="GW283" s="255"/>
      <c r="GX283" s="70"/>
      <c r="GY283" s="255"/>
      <c r="GZ283" s="70"/>
      <c r="HA283" s="255"/>
      <c r="HB283" s="70"/>
      <c r="HC283" s="255"/>
      <c r="HD283" s="70"/>
      <c r="HE283" s="255"/>
      <c r="HF283" s="70"/>
      <c r="HG283" s="255"/>
      <c r="HH283" s="70"/>
      <c r="HI283" s="255"/>
      <c r="HJ283" s="70"/>
      <c r="HK283" s="255"/>
      <c r="HL283" s="70"/>
      <c r="HM283" s="255"/>
      <c r="HN283" s="70"/>
      <c r="HO283" s="255"/>
      <c r="HP283" s="70"/>
      <c r="HQ283" s="255"/>
      <c r="HR283" s="70"/>
      <c r="HS283" s="255"/>
      <c r="HT283" s="70"/>
      <c r="HU283" s="255"/>
      <c r="HV283" s="70"/>
      <c r="HW283" s="255"/>
      <c r="HX283" s="70"/>
      <c r="HY283" s="255"/>
      <c r="HZ283" s="70"/>
      <c r="IA283" s="255"/>
      <c r="IB283" s="70"/>
      <c r="IC283" s="255"/>
      <c r="ID283" s="70"/>
      <c r="IE283" s="255"/>
      <c r="IF283" s="70"/>
      <c r="IG283" s="255"/>
      <c r="IH283" s="70"/>
      <c r="II283" s="255"/>
      <c r="IJ283" s="70"/>
      <c r="IK283" s="255"/>
      <c r="IL283" s="70"/>
      <c r="IM283" s="255"/>
      <c r="IN283" s="70"/>
      <c r="IO283" s="255"/>
      <c r="IP283" s="70"/>
      <c r="IQ283" s="255"/>
      <c r="IR283" s="70"/>
      <c r="IS283" s="255"/>
      <c r="IT283" s="70"/>
      <c r="IU283" s="255"/>
      <c r="IV283" s="70"/>
    </row>
    <row r="284" spans="1:4" ht="15.75">
      <c r="A284" s="74" t="s">
        <v>456</v>
      </c>
      <c r="B284" s="229"/>
      <c r="C284" s="256">
        <f>SUM(C280:C282)</f>
        <v>43224377752</v>
      </c>
      <c r="D284" s="256">
        <f>SUM(D280:D282)</f>
        <v>51713301420</v>
      </c>
    </row>
    <row r="285" spans="1:4" ht="15.75">
      <c r="A285" s="229"/>
      <c r="B285" s="229"/>
      <c r="C285" s="70"/>
      <c r="D285" s="70"/>
    </row>
    <row r="286" spans="1:4" ht="16.5" thickBot="1">
      <c r="A286" s="233" t="s">
        <v>671</v>
      </c>
      <c r="B286" s="229" t="s">
        <v>506</v>
      </c>
      <c r="C286" s="70"/>
      <c r="D286" s="70"/>
    </row>
    <row r="287" spans="1:8" ht="16.5" thickBot="1">
      <c r="A287" s="257" t="s">
        <v>672</v>
      </c>
      <c r="C287" s="258" t="s">
        <v>673</v>
      </c>
      <c r="D287" s="259"/>
      <c r="E287" s="260"/>
      <c r="F287" s="258" t="s">
        <v>674</v>
      </c>
      <c r="G287" s="259"/>
      <c r="H287" s="260"/>
    </row>
    <row r="288" spans="1:8" ht="15.75">
      <c r="A288" s="159"/>
      <c r="C288" s="261" t="s">
        <v>675</v>
      </c>
      <c r="D288" s="262" t="s">
        <v>676</v>
      </c>
      <c r="E288" s="263" t="s">
        <v>677</v>
      </c>
      <c r="F288" s="263" t="s">
        <v>678</v>
      </c>
      <c r="G288" s="263" t="s">
        <v>676</v>
      </c>
      <c r="H288" s="263" t="s">
        <v>677</v>
      </c>
    </row>
    <row r="289" spans="1:8" ht="31.5">
      <c r="A289" s="264"/>
      <c r="C289" s="261" t="s">
        <v>679</v>
      </c>
      <c r="D289" s="262" t="s">
        <v>680</v>
      </c>
      <c r="E289" s="263" t="s">
        <v>681</v>
      </c>
      <c r="F289" s="263" t="s">
        <v>682</v>
      </c>
      <c r="G289" s="263" t="s">
        <v>680</v>
      </c>
      <c r="H289" s="263" t="s">
        <v>681</v>
      </c>
    </row>
    <row r="290" spans="1:8" ht="16.5" thickBot="1">
      <c r="A290" s="165"/>
      <c r="C290" s="265" t="s">
        <v>683</v>
      </c>
      <c r="D290" s="266"/>
      <c r="E290" s="267"/>
      <c r="F290" s="267"/>
      <c r="G290" s="267"/>
      <c r="H290" s="267"/>
    </row>
    <row r="291" spans="1:8" ht="15.75">
      <c r="A291" s="268" t="s">
        <v>684</v>
      </c>
      <c r="C291" s="269"/>
      <c r="D291" s="269"/>
      <c r="E291" s="270"/>
      <c r="F291" s="270"/>
      <c r="G291" s="270"/>
      <c r="H291" s="271"/>
    </row>
    <row r="292" spans="1:8" ht="16.5" thickBot="1">
      <c r="A292" s="272" t="s">
        <v>685</v>
      </c>
      <c r="C292" s="212"/>
      <c r="D292" s="212"/>
      <c r="E292" s="211"/>
      <c r="F292" s="211"/>
      <c r="G292" s="211"/>
      <c r="H292" s="273"/>
    </row>
    <row r="293" spans="1:8" ht="16.5" thickBot="1">
      <c r="A293" s="272" t="s">
        <v>686</v>
      </c>
      <c r="C293" s="274"/>
      <c r="D293" s="275"/>
      <c r="E293" s="166"/>
      <c r="F293" s="166"/>
      <c r="G293" s="166"/>
      <c r="H293" s="166"/>
    </row>
    <row r="294" spans="1:8" ht="16.5" thickBot="1">
      <c r="A294" s="272" t="s">
        <v>687</v>
      </c>
      <c r="C294" s="274"/>
      <c r="D294" s="275"/>
      <c r="E294" s="166"/>
      <c r="F294" s="166"/>
      <c r="G294" s="166"/>
      <c r="H294" s="166"/>
    </row>
    <row r="295" ht="15.75">
      <c r="A295" s="77"/>
    </row>
    <row r="296" spans="1:2" ht="15.75">
      <c r="A296" s="77" t="s">
        <v>688</v>
      </c>
      <c r="B296" s="192">
        <v>411</v>
      </c>
    </row>
    <row r="297" ht="3.75" customHeight="1" thickBot="1">
      <c r="A297" s="77"/>
    </row>
    <row r="298" spans="1:6" ht="32.25" thickBot="1">
      <c r="A298" s="276" t="s">
        <v>689</v>
      </c>
      <c r="B298" s="277"/>
      <c r="C298" s="277" t="s">
        <v>690</v>
      </c>
      <c r="D298" s="278" t="s">
        <v>691</v>
      </c>
      <c r="E298" s="279" t="s">
        <v>692</v>
      </c>
      <c r="F298" s="279" t="s">
        <v>693</v>
      </c>
    </row>
    <row r="299" spans="1:7" ht="16.5" thickBot="1">
      <c r="A299" s="280" t="s">
        <v>694</v>
      </c>
      <c r="B299" s="281"/>
      <c r="C299" s="281">
        <v>1</v>
      </c>
      <c r="D299" s="282">
        <v>2</v>
      </c>
      <c r="E299" s="283">
        <v>3</v>
      </c>
      <c r="F299" s="283">
        <v>4</v>
      </c>
      <c r="G299" s="284"/>
    </row>
    <row r="300" spans="1:7" ht="15.75">
      <c r="A300" s="285" t="s">
        <v>695</v>
      </c>
      <c r="C300" s="286"/>
      <c r="D300" s="286"/>
      <c r="E300" s="287"/>
      <c r="F300" s="287"/>
      <c r="G300" s="284"/>
    </row>
    <row r="301" spans="1:7" ht="15.75">
      <c r="A301" s="268" t="s">
        <v>183</v>
      </c>
      <c r="B301" s="229" t="s">
        <v>696</v>
      </c>
      <c r="C301" s="288">
        <v>300000000000</v>
      </c>
      <c r="D301" s="288"/>
      <c r="E301" s="288"/>
      <c r="F301" s="289">
        <f>C301+D301-E301</f>
        <v>300000000000</v>
      </c>
      <c r="G301" s="284"/>
    </row>
    <row r="302" spans="1:7" ht="15.75">
      <c r="A302" s="268" t="s">
        <v>185</v>
      </c>
      <c r="B302" s="229" t="s">
        <v>506</v>
      </c>
      <c r="C302" s="288">
        <v>0</v>
      </c>
      <c r="D302" s="288"/>
      <c r="E302" s="290"/>
      <c r="F302" s="289">
        <f>C302+D302-E302</f>
        <v>0</v>
      </c>
      <c r="G302" s="284"/>
    </row>
    <row r="303" spans="1:7" ht="15.75">
      <c r="A303" s="268" t="s">
        <v>187</v>
      </c>
      <c r="B303" s="229" t="s">
        <v>506</v>
      </c>
      <c r="C303" s="288">
        <v>0</v>
      </c>
      <c r="D303" s="288"/>
      <c r="E303" s="290"/>
      <c r="F303" s="289">
        <f>C303+D303-E303</f>
        <v>0</v>
      </c>
      <c r="G303" s="284"/>
    </row>
    <row r="304" spans="1:7" ht="15.75">
      <c r="A304" s="268" t="s">
        <v>697</v>
      </c>
      <c r="B304" s="229" t="s">
        <v>698</v>
      </c>
      <c r="C304" s="288">
        <v>-625332500</v>
      </c>
      <c r="D304" s="288"/>
      <c r="E304" s="288"/>
      <c r="F304" s="289">
        <f>C304-D304+E304</f>
        <v>-625332500</v>
      </c>
      <c r="G304" s="284"/>
    </row>
    <row r="305" spans="1:7" ht="15.75">
      <c r="A305" s="268" t="s">
        <v>191</v>
      </c>
      <c r="B305" s="229" t="s">
        <v>506</v>
      </c>
      <c r="C305" s="288">
        <v>0</v>
      </c>
      <c r="D305" s="288"/>
      <c r="E305" s="290"/>
      <c r="F305" s="289">
        <f>C305+D305-E305</f>
        <v>0</v>
      </c>
      <c r="G305" s="284"/>
    </row>
    <row r="306" spans="1:7" ht="15.75">
      <c r="A306" s="268" t="s">
        <v>193</v>
      </c>
      <c r="B306" s="229" t="s">
        <v>506</v>
      </c>
      <c r="C306" s="288">
        <v>0</v>
      </c>
      <c r="D306" s="288"/>
      <c r="E306" s="290"/>
      <c r="F306" s="289">
        <f>C306+D306-E306</f>
        <v>0</v>
      </c>
      <c r="G306" s="284"/>
    </row>
    <row r="307" spans="1:7" ht="15.75">
      <c r="A307" s="268" t="s">
        <v>699</v>
      </c>
      <c r="B307" s="229" t="s">
        <v>700</v>
      </c>
      <c r="C307" s="288">
        <v>0</v>
      </c>
      <c r="D307" s="288"/>
      <c r="E307" s="290"/>
      <c r="F307" s="289">
        <v>0</v>
      </c>
      <c r="G307" s="284"/>
    </row>
    <row r="308" spans="1:7" ht="15.75">
      <c r="A308" s="268" t="s">
        <v>197</v>
      </c>
      <c r="B308" s="229" t="s">
        <v>701</v>
      </c>
      <c r="C308" s="288">
        <v>2073886024</v>
      </c>
      <c r="D308" s="288"/>
      <c r="E308" s="290"/>
      <c r="F308" s="289">
        <f>C308+D308-E308</f>
        <v>2073886024</v>
      </c>
      <c r="G308" s="284"/>
    </row>
    <row r="309" spans="1:7" ht="31.5">
      <c r="A309" s="268" t="s">
        <v>702</v>
      </c>
      <c r="B309" s="229" t="s">
        <v>703</v>
      </c>
      <c r="C309" s="288">
        <v>2073886023</v>
      </c>
      <c r="D309" s="288"/>
      <c r="E309" s="290"/>
      <c r="F309" s="289">
        <f>C309+D309-E309</f>
        <v>2073886023</v>
      </c>
      <c r="G309" s="284"/>
    </row>
    <row r="310" spans="1:7" ht="15.75">
      <c r="A310" s="268" t="s">
        <v>201</v>
      </c>
      <c r="B310" s="229" t="s">
        <v>704</v>
      </c>
      <c r="C310" s="288">
        <v>-4257125426</v>
      </c>
      <c r="D310" s="288">
        <f>-8201878915</f>
        <v>-8201878915</v>
      </c>
      <c r="E310" s="288">
        <v>0</v>
      </c>
      <c r="F310" s="289">
        <f>C310+D310-E310</f>
        <v>-12459004341</v>
      </c>
      <c r="G310" s="184"/>
    </row>
    <row r="311" spans="1:7" ht="15.75">
      <c r="A311" s="268" t="s">
        <v>705</v>
      </c>
      <c r="B311" s="229" t="s">
        <v>706</v>
      </c>
      <c r="C311" s="288">
        <v>0</v>
      </c>
      <c r="D311" s="288"/>
      <c r="E311" s="288">
        <v>0</v>
      </c>
      <c r="F311" s="289">
        <v>0</v>
      </c>
      <c r="G311" s="184"/>
    </row>
    <row r="312" spans="1:7" ht="15.75" thickBot="1">
      <c r="A312" s="291"/>
      <c r="B312" s="120"/>
      <c r="C312" s="292"/>
      <c r="D312" s="292"/>
      <c r="E312" s="293"/>
      <c r="F312" s="293"/>
      <c r="G312" s="294"/>
    </row>
    <row r="313" spans="1:7" s="249" customFormat="1" ht="19.5" customHeight="1" thickBot="1">
      <c r="A313" s="295" t="s">
        <v>627</v>
      </c>
      <c r="B313" s="296"/>
      <c r="C313" s="297">
        <f>SUM(C301:C311)</f>
        <v>299265314121</v>
      </c>
      <c r="D313" s="297">
        <f>SUM(D301:D310)</f>
        <v>-8201878915</v>
      </c>
      <c r="E313" s="297">
        <f>SUM(E301:E311)</f>
        <v>0</v>
      </c>
      <c r="F313" s="297">
        <f>SUM(F301:F311)</f>
        <v>291063435206</v>
      </c>
      <c r="G313" s="298"/>
    </row>
    <row r="314" spans="1:6" ht="18" customHeight="1">
      <c r="A314" s="299" t="s">
        <v>707</v>
      </c>
      <c r="B314" s="299"/>
      <c r="C314" s="299"/>
      <c r="D314" s="299"/>
      <c r="F314" s="284"/>
    </row>
    <row r="315" spans="1:6" ht="15.75">
      <c r="A315" s="48"/>
      <c r="F315" s="284"/>
    </row>
    <row r="316" spans="1:6" ht="15.75">
      <c r="A316" s="53" t="s">
        <v>708</v>
      </c>
      <c r="B316" s="53"/>
      <c r="C316" s="53"/>
      <c r="D316" s="53"/>
      <c r="F316" s="300"/>
    </row>
    <row r="317" spans="1:5" ht="15.75">
      <c r="A317" s="56" t="s">
        <v>709</v>
      </c>
      <c r="C317" s="301"/>
      <c r="D317" s="301"/>
      <c r="E317" s="302"/>
    </row>
    <row r="318" spans="1:4" ht="25.5">
      <c r="A318" s="303" t="s">
        <v>710</v>
      </c>
      <c r="C318" s="70" t="s">
        <v>711</v>
      </c>
      <c r="D318" s="70" t="s">
        <v>712</v>
      </c>
    </row>
    <row r="319" spans="1:4" ht="31.5" customHeight="1">
      <c r="A319" s="304" t="s">
        <v>713</v>
      </c>
      <c r="B319" s="229" t="s">
        <v>714</v>
      </c>
      <c r="C319" s="70">
        <v>0</v>
      </c>
      <c r="D319" s="70">
        <v>0</v>
      </c>
    </row>
    <row r="320" spans="1:4" ht="25.5">
      <c r="A320" s="304" t="s">
        <v>715</v>
      </c>
      <c r="B320" s="229" t="s">
        <v>506</v>
      </c>
      <c r="C320" s="70">
        <v>0</v>
      </c>
      <c r="D320" s="70">
        <v>0</v>
      </c>
    </row>
    <row r="321" spans="1:4" ht="18" customHeight="1">
      <c r="A321" s="305" t="s">
        <v>716</v>
      </c>
      <c r="B321" s="229" t="s">
        <v>506</v>
      </c>
      <c r="C321" s="306">
        <f>SUM(C319:C320)</f>
        <v>0</v>
      </c>
      <c r="D321" s="306">
        <f>SUM(D319:D320)</f>
        <v>0</v>
      </c>
    </row>
    <row r="322" spans="1:4" ht="15.75">
      <c r="A322" s="305"/>
      <c r="B322" s="229"/>
      <c r="C322" s="68"/>
      <c r="D322" s="225"/>
    </row>
    <row r="323" spans="1:4" ht="15.75">
      <c r="A323" s="307" t="s">
        <v>717</v>
      </c>
      <c r="C323" s="70" t="s">
        <v>711</v>
      </c>
      <c r="D323" s="70" t="s">
        <v>712</v>
      </c>
    </row>
    <row r="324" spans="1:4" ht="25.5">
      <c r="A324" s="304" t="s">
        <v>718</v>
      </c>
      <c r="B324" s="229" t="s">
        <v>506</v>
      </c>
      <c r="C324" s="70">
        <v>0</v>
      </c>
      <c r="D324" s="70">
        <v>0</v>
      </c>
    </row>
    <row r="325" spans="1:4" ht="25.5">
      <c r="A325" s="304" t="s">
        <v>719</v>
      </c>
      <c r="B325" s="229" t="s">
        <v>506</v>
      </c>
      <c r="C325" s="70">
        <v>0</v>
      </c>
      <c r="D325" s="70">
        <v>0</v>
      </c>
    </row>
    <row r="326" spans="1:4" ht="25.5">
      <c r="A326" s="304" t="s">
        <v>720</v>
      </c>
      <c r="B326" s="229" t="s">
        <v>506</v>
      </c>
      <c r="C326" s="70">
        <v>0</v>
      </c>
      <c r="D326" s="70">
        <v>0</v>
      </c>
    </row>
    <row r="327" spans="1:4" ht="25.5">
      <c r="A327" s="304" t="s">
        <v>721</v>
      </c>
      <c r="B327" s="229" t="s">
        <v>506</v>
      </c>
      <c r="C327" s="70">
        <v>0</v>
      </c>
      <c r="D327" s="70">
        <v>0</v>
      </c>
    </row>
    <row r="328" spans="1:4" ht="25.5">
      <c r="A328" s="304" t="s">
        <v>722</v>
      </c>
      <c r="B328" s="229" t="s">
        <v>506</v>
      </c>
      <c r="C328" s="70">
        <v>0</v>
      </c>
      <c r="D328" s="70">
        <v>0</v>
      </c>
    </row>
    <row r="329" spans="1:4" ht="15.75">
      <c r="A329" s="304" t="s">
        <v>723</v>
      </c>
      <c r="B329" s="229" t="s">
        <v>506</v>
      </c>
      <c r="C329" s="306">
        <f>SUM(C324:C328)</f>
        <v>0</v>
      </c>
      <c r="D329" s="306">
        <f>SUM(D324:D328)</f>
        <v>0</v>
      </c>
    </row>
    <row r="330" spans="1:7" ht="15">
      <c r="A330" s="308"/>
      <c r="C330" s="309"/>
      <c r="D330" s="309"/>
      <c r="E330" s="308"/>
      <c r="F330" s="310"/>
      <c r="G330" s="310"/>
    </row>
    <row r="331" spans="1:4" ht="15.75">
      <c r="A331" s="53" t="s">
        <v>724</v>
      </c>
      <c r="B331" s="53"/>
      <c r="C331" s="53"/>
      <c r="D331" s="53"/>
    </row>
    <row r="332" spans="1:4" ht="15.75">
      <c r="A332" s="54"/>
      <c r="B332" s="54"/>
      <c r="C332" s="54"/>
      <c r="D332" s="54"/>
    </row>
    <row r="333" spans="1:4" ht="15.75">
      <c r="A333" s="311" t="s">
        <v>725</v>
      </c>
      <c r="B333" s="311"/>
      <c r="C333" s="311"/>
      <c r="D333" s="311"/>
    </row>
    <row r="334" spans="3:4" ht="15.75">
      <c r="C334" s="70" t="s">
        <v>711</v>
      </c>
      <c r="D334" s="70" t="s">
        <v>712</v>
      </c>
    </row>
    <row r="335" spans="1:4" ht="47.25">
      <c r="A335" s="64" t="s">
        <v>726</v>
      </c>
      <c r="B335" s="229" t="s">
        <v>506</v>
      </c>
      <c r="C335" s="312">
        <v>0</v>
      </c>
      <c r="D335" s="312">
        <v>0</v>
      </c>
    </row>
    <row r="336" spans="1:4" ht="15.75">
      <c r="A336" s="49" t="s">
        <v>727</v>
      </c>
      <c r="B336" s="229" t="s">
        <v>506</v>
      </c>
      <c r="C336" s="312">
        <v>0</v>
      </c>
      <c r="D336" s="312">
        <v>0</v>
      </c>
    </row>
    <row r="337" ht="15">
      <c r="A337" s="313"/>
    </row>
    <row r="338" spans="1:4" ht="15.75">
      <c r="A338" s="311" t="s">
        <v>728</v>
      </c>
      <c r="B338" s="311"/>
      <c r="C338" s="311"/>
      <c r="D338" s="311"/>
    </row>
    <row r="339" spans="3:4" ht="15.75">
      <c r="C339" s="70" t="s">
        <v>711</v>
      </c>
      <c r="D339" s="70" t="s">
        <v>712</v>
      </c>
    </row>
    <row r="340" spans="1:4" ht="31.5">
      <c r="A340" s="314" t="s">
        <v>729</v>
      </c>
      <c r="B340" s="229" t="s">
        <v>730</v>
      </c>
      <c r="C340" s="70">
        <v>0</v>
      </c>
      <c r="D340" s="70">
        <v>0</v>
      </c>
    </row>
    <row r="341" spans="1:4" ht="31.5">
      <c r="A341" s="314" t="s">
        <v>731</v>
      </c>
      <c r="B341" s="229" t="s">
        <v>732</v>
      </c>
      <c r="C341" s="70">
        <v>0</v>
      </c>
      <c r="D341" s="70">
        <v>0</v>
      </c>
    </row>
    <row r="342" spans="1:4" ht="15.75">
      <c r="A342" s="56" t="s">
        <v>733</v>
      </c>
      <c r="B342" s="229" t="s">
        <v>506</v>
      </c>
      <c r="C342" s="70">
        <v>0</v>
      </c>
      <c r="D342" s="70">
        <v>0</v>
      </c>
    </row>
    <row r="343" ht="17.25" customHeight="1">
      <c r="A343" s="232"/>
    </row>
    <row r="344" ht="15.75">
      <c r="A344" s="48" t="s">
        <v>734</v>
      </c>
    </row>
    <row r="345" spans="1:4" ht="15.75" customHeight="1">
      <c r="A345" s="52" t="s">
        <v>735</v>
      </c>
      <c r="B345" s="52"/>
      <c r="C345" s="52"/>
      <c r="D345" s="52"/>
    </row>
    <row r="346" spans="1:5" ht="15.75" customHeight="1">
      <c r="A346" s="315" t="s">
        <v>736</v>
      </c>
      <c r="B346" s="315"/>
      <c r="C346" s="315"/>
      <c r="D346" s="315"/>
      <c r="E346" s="315"/>
    </row>
    <row r="347" spans="1:4" ht="15.75" customHeight="1">
      <c r="A347" s="52" t="s">
        <v>737</v>
      </c>
      <c r="B347" s="52"/>
      <c r="C347" s="52"/>
      <c r="D347" s="52"/>
    </row>
    <row r="348" spans="1:4" ht="15.75" customHeight="1">
      <c r="A348" s="63"/>
      <c r="B348" s="63"/>
      <c r="C348" s="63"/>
      <c r="D348" s="63"/>
    </row>
    <row r="349" spans="1:4" ht="20.25" customHeight="1">
      <c r="A349" s="67"/>
      <c r="B349" s="316"/>
      <c r="C349" s="317" t="s">
        <v>738</v>
      </c>
      <c r="D349" s="317"/>
    </row>
    <row r="350" spans="1:4" ht="15">
      <c r="A350" s="318" t="s">
        <v>739</v>
      </c>
      <c r="B350" s="318"/>
      <c r="C350" s="318"/>
      <c r="D350" s="319" t="s">
        <v>740</v>
      </c>
    </row>
    <row r="351" spans="1:4" ht="15">
      <c r="A351" s="320" t="s">
        <v>741</v>
      </c>
      <c r="B351" s="321"/>
      <c r="C351" s="321"/>
      <c r="D351" s="322" t="s">
        <v>742</v>
      </c>
    </row>
    <row r="352" spans="1:4" ht="15">
      <c r="A352" s="323"/>
      <c r="B352" s="323"/>
      <c r="C352" s="324"/>
      <c r="D352" s="325"/>
    </row>
    <row r="353" spans="1:4" ht="15">
      <c r="A353" s="323"/>
      <c r="B353" s="323"/>
      <c r="C353" s="324"/>
      <c r="D353" s="325"/>
    </row>
    <row r="354" spans="1:4" ht="15">
      <c r="A354" s="323"/>
      <c r="B354" s="323"/>
      <c r="C354" s="324"/>
      <c r="D354" s="325"/>
    </row>
    <row r="355" spans="1:4" ht="15">
      <c r="A355" s="323"/>
      <c r="B355" s="323"/>
      <c r="C355" s="324"/>
      <c r="D355" s="325"/>
    </row>
    <row r="356" spans="1:4" ht="15">
      <c r="A356" s="323" t="s">
        <v>743</v>
      </c>
      <c r="B356" s="323"/>
      <c r="C356" s="324"/>
      <c r="D356" s="325" t="s">
        <v>381</v>
      </c>
    </row>
  </sheetData>
  <sheetProtection/>
  <mergeCells count="55">
    <mergeCell ref="C349:D349"/>
    <mergeCell ref="A314:D314"/>
    <mergeCell ref="A316:D316"/>
    <mergeCell ref="A331:D331"/>
    <mergeCell ref="A345:D345"/>
    <mergeCell ref="A346:E346"/>
    <mergeCell ref="A347:D347"/>
    <mergeCell ref="A184:H184"/>
    <mergeCell ref="A185:H185"/>
    <mergeCell ref="C287:E287"/>
    <mergeCell ref="F287:H287"/>
    <mergeCell ref="A288:A290"/>
    <mergeCell ref="H291:H292"/>
    <mergeCell ref="G116:G117"/>
    <mergeCell ref="A140:D140"/>
    <mergeCell ref="A141:D141"/>
    <mergeCell ref="A142:D142"/>
    <mergeCell ref="G147:G148"/>
    <mergeCell ref="H147:H148"/>
    <mergeCell ref="A81:D81"/>
    <mergeCell ref="C99:C100"/>
    <mergeCell ref="E99:F100"/>
    <mergeCell ref="C116:C117"/>
    <mergeCell ref="D116:D117"/>
    <mergeCell ref="E116:E117"/>
    <mergeCell ref="A53:D53"/>
    <mergeCell ref="A56:D56"/>
    <mergeCell ref="A58:D58"/>
    <mergeCell ref="A60:D60"/>
    <mergeCell ref="A62:D62"/>
    <mergeCell ref="A64:D64"/>
    <mergeCell ref="A43:D43"/>
    <mergeCell ref="A44:D44"/>
    <mergeCell ref="B46:D46"/>
    <mergeCell ref="A48:D48"/>
    <mergeCell ref="A50:D50"/>
    <mergeCell ref="B52:D52"/>
    <mergeCell ref="A29:D29"/>
    <mergeCell ref="A30:D30"/>
    <mergeCell ref="A33:D33"/>
    <mergeCell ref="A34:D34"/>
    <mergeCell ref="A36:D36"/>
    <mergeCell ref="A41:D41"/>
    <mergeCell ref="A14:D14"/>
    <mergeCell ref="A16:B16"/>
    <mergeCell ref="A18:D18"/>
    <mergeCell ref="A23:D23"/>
    <mergeCell ref="A24:D24"/>
    <mergeCell ref="A25:D25"/>
    <mergeCell ref="C1:D1"/>
    <mergeCell ref="C2:D2"/>
    <mergeCell ref="C3:D3"/>
    <mergeCell ref="A6:D6"/>
    <mergeCell ref="A7:D7"/>
    <mergeCell ref="A8:D8"/>
  </mergeCells>
  <dataValidations count="56">
    <dataValidation errorStyle="information" type="textLength" allowBlank="1" showInputMessage="1" showErrorMessage="1" error="XLBVal:6=-15209669349.7&#13;&#10;" sqref="C194:D197 C190:D192">
      <formula1>0</formula1>
      <formula2>300</formula2>
    </dataValidation>
    <dataValidation errorStyle="information" type="textLength" allowBlank="1" showInputMessage="1" showErrorMessage="1" error="XLBVal:6=823625647&#13;&#10;" sqref="C220:D220">
      <formula1>0</formula1>
      <formula2>300</formula2>
    </dataValidation>
    <dataValidation errorStyle="information" type="textLength" allowBlank="1" showInputMessage="1" showErrorMessage="1" error="XLBVal:6=173243209&#13;&#10;" sqref="C221">
      <formula1>0</formula1>
      <formula2>300</formula2>
    </dataValidation>
    <dataValidation errorStyle="information" type="textLength" allowBlank="1" showInputMessage="1" showErrorMessage="1" error="XLBVal:6=13332141.2&#13;&#10;" sqref="C189:D189">
      <formula1>0</formula1>
      <formula2>300</formula2>
    </dataValidation>
    <dataValidation errorStyle="information" type="textLength" allowBlank="1" showInputMessage="1" showErrorMessage="1" error="XLBVal:6=460214003&#13;&#10;" sqref="C193:D193">
      <formula1>0</formula1>
      <formula2>300</formula2>
    </dataValidation>
    <dataValidation errorStyle="information" type="textLength" allowBlank="1" showInputMessage="1" showErrorMessage="1" error="XLBVal:6=77221584&#13;&#10;" sqref="D221">
      <formula1>0</formula1>
      <formula2>300</formula2>
    </dataValidation>
    <dataValidation errorStyle="information" type="textLength" allowBlank="1" showInputMessage="1" showErrorMessage="1" error="XLBVal:6=257999797&#13;&#10;" sqref="C180">
      <formula1>0</formula1>
      <formula2>300</formula2>
    </dataValidation>
    <dataValidation errorStyle="information" type="textLength" allowBlank="1" showInputMessage="1" showErrorMessage="1" error="XLBVal:6=9079638583&#13;&#10;" sqref="F150">
      <formula1>0</formula1>
      <formula2>300</formula2>
    </dataValidation>
    <dataValidation errorStyle="information" type="textLength" allowBlank="1" showInputMessage="1" showErrorMessage="1" error="XLBVal:6=4730370000&#13;&#10;" sqref="F151">
      <formula1>0</formula1>
      <formula2>300</formula2>
    </dataValidation>
    <dataValidation errorStyle="information" type="textLength" allowBlank="1" showInputMessage="1" showErrorMessage="1" error="XLBVal:6=8983019519.3&#13;&#10;" sqref="F166">
      <formula1>0</formula1>
      <formula2>300</formula2>
    </dataValidation>
    <dataValidation errorStyle="information" type="textLength" allowBlank="1" showInputMessage="1" showErrorMessage="1" error="XLBVal:6=134746776.3&#13;&#10;" sqref="C179:D179">
      <formula1>0</formula1>
      <formula2>300</formula2>
    </dataValidation>
    <dataValidation errorStyle="information" type="textLength" allowBlank="1" showInputMessage="1" showErrorMessage="1" error="XLBVal:6=13810008583&#13;&#10;" sqref="F159">
      <formula1>0</formula1>
      <formula2>300</formula2>
    </dataValidation>
    <dataValidation errorStyle="information" type="textLength" allowBlank="1" showInputMessage="1" showErrorMessage="1" error="XLBVal:6=8911796282.6&#13;&#10;" sqref="F161">
      <formula1>0</formula1>
      <formula2>300</formula2>
    </dataValidation>
    <dataValidation errorStyle="information" type="textLength" allowBlank="1" showInputMessage="1" showErrorMessage="1" error="XLBVal:6=1290786155&#13;&#10;" sqref="C178:D178">
      <formula1>0</formula1>
      <formula2>300</formula2>
    </dataValidation>
    <dataValidation errorStyle="information" type="textLength" allowBlank="1" showInputMessage="1" showErrorMessage="1" error="XLBVal:6=8729278019&#13;&#10;" sqref="G120">
      <formula1>0</formula1>
      <formula2>300</formula2>
    </dataValidation>
    <dataValidation errorStyle="information" type="textLength" allowBlank="1" showInputMessage="1" showErrorMessage="1" error="XLBVal:6=140690247&#13;&#10;" sqref="F119">
      <formula1>0</formula1>
      <formula2>300</formula2>
    </dataValidation>
    <dataValidation errorStyle="information" type="textLength" allowBlank="1" showInputMessage="1" showErrorMessage="1" error="XLBVal:6=1061130000&#13;&#10;" sqref="E119">
      <formula1>0</formula1>
      <formula2>300</formula2>
    </dataValidation>
    <dataValidation errorStyle="information" type="textLength" allowBlank="1" showInputMessage="1" showErrorMessage="1" error="XLBVal:6=60592&#13;&#10;" sqref="H119:H135">
      <formula1>0</formula1>
      <formula2>300</formula2>
    </dataValidation>
    <dataValidation errorStyle="information" type="textLength" allowBlank="1" showInputMessage="1" showErrorMessage="1" error="XLBVal:6=6827123224&#13;&#10;" sqref="D119 D126:G126">
      <formula1>0</formula1>
      <formula2>300</formula2>
    </dataValidation>
    <dataValidation errorStyle="information" type="textLength" allowBlank="1" showInputMessage="1" showErrorMessage="1" error="XLBVal:6=1061100525&#13;&#10;" sqref="E128">
      <formula1>0</formula1>
      <formula2>300</formula2>
    </dataValidation>
    <dataValidation errorStyle="information" type="textLength" allowBlank="1" showInputMessage="1" showErrorMessage="1" error="XLBVal:6=6754505807.3&#13;&#10;" sqref="D134:G134">
      <formula1>0</formula1>
      <formula2>300</formula2>
    </dataValidation>
    <dataValidation errorStyle="information" type="textLength" allowBlank="1" showInputMessage="1" showErrorMessage="1" error="XLBVal:6=142152747&#13;&#10;" sqref="F128">
      <formula1>0</formula1>
      <formula2>300</formula2>
    </dataValidation>
    <dataValidation errorStyle="information" type="textLength" allowBlank="1" showInputMessage="1" showErrorMessage="1" error="XLBVal:6=6752117849&#13;&#10;" sqref="D128">
      <formula1>0</formula1>
      <formula2>300</formula2>
    </dataValidation>
    <dataValidation errorStyle="information" type="textLength" allowBlank="1" showInputMessage="1" showErrorMessage="1" error="XLBVal:6=100000000000&#13;&#10;" sqref="D112">
      <formula1>0</formula1>
      <formula2>300</formula2>
    </dataValidation>
    <dataValidation errorStyle="information" type="textLength" allowBlank="1" showInputMessage="1" showErrorMessage="1" error="XLBVal:6=24995819.3&#13;&#10;" sqref="D102">
      <formula1>0</formula1>
      <formula2>300</formula2>
    </dataValidation>
    <dataValidation errorStyle="information" type="textLength" allowBlank="1" showInputMessage="1" showErrorMessage="1" error="XLBVal:6=9853420203&#13;&#10;" sqref="D109">
      <formula1>0</formula1>
      <formula2>300</formula2>
    </dataValidation>
    <dataValidation errorStyle="information" type="textLength" allowBlank="1" showInputMessage="1" showErrorMessage="1" error="XLBVal:6=26190079&#13;&#10;" sqref="C68:D68">
      <formula1>0</formula1>
      <formula2>300</formula2>
    </dataValidation>
    <dataValidation errorStyle="information" type="textLength" allowBlank="1" showInputMessage="1" showErrorMessage="1" error="XLBVal:6=235324790548&#13;&#10;" sqref="C69:D69">
      <formula1>0</formula1>
      <formula2>300</formula2>
    </dataValidation>
    <dataValidation errorStyle="information" type="textLength" allowBlank="1" showInputMessage="1" showErrorMessage="1" error="XLBVal:6=6793725886&#13;&#10;" sqref="C72:D72">
      <formula1>0</formula1>
      <formula2>300</formula2>
    </dataValidation>
    <dataValidation errorStyle="information" type="textLength" allowBlank="1" showInputMessage="1" showErrorMessage="1" error="XLBVal:6=514600000&#13;&#10;" sqref="H240 C240">
      <formula1>0</formula1>
      <formula2>300</formula2>
    </dataValidation>
    <dataValidation errorStyle="information" type="textLength" allowBlank="1" showInputMessage="1" showErrorMessage="1" error="XLBVal:6=462194052337&#13;&#10;" sqref="G231">
      <formula1>0</formula1>
      <formula2>300</formula2>
    </dataValidation>
    <dataValidation errorStyle="information" type="textLength" allowBlank="1" showInputMessage="1" showErrorMessage="1" error="XLBVal:6=448701411190&#13;&#10;" sqref="F231">
      <formula1>0</formula1>
      <formula2>300</formula2>
    </dataValidation>
    <dataValidation errorStyle="information" type="textLength" allowBlank="1" showInputMessage="1" showErrorMessage="1" error="XLBVal:6=84159591167&#13;&#10;" sqref="H231:H237 H228">
      <formula1>0</formula1>
      <formula2>300</formula2>
    </dataValidation>
    <dataValidation errorStyle="information" type="textLength" allowBlank="1" showInputMessage="1" showErrorMessage="1" error="XLBVal:6=97652232314&#13;&#10;" sqref="C231">
      <formula1>0</formula1>
      <formula2>300</formula2>
    </dataValidation>
    <dataValidation errorStyle="information" type="textLength" allowBlank="1" showInputMessage="1" showErrorMessage="1" error="XLBVal:6=81910000&#13;&#10;" sqref="H239 C239">
      <formula1>0</formula1>
      <formula2>300</formula2>
    </dataValidation>
    <dataValidation errorStyle="information" type="textLength" allowBlank="1" showInputMessage="1" showErrorMessage="1" error="XLBVal:6=129927092.6&#13;&#10;" sqref="C237">
      <formula1>0</formula1>
      <formula2>300</formula2>
    </dataValidation>
    <dataValidation errorStyle="information" type="textLength" allowBlank="1" showInputMessage="1" showErrorMessage="1" error="XLBVal:6=101550000&#13;&#10;" sqref="C238">
      <formula1>0</formula1>
      <formula2>300</formula2>
    </dataValidation>
    <dataValidation errorStyle="information" type="textLength" allowBlank="1" showInputMessage="1" showErrorMessage="1" error="XLBVal:6=40600000&#13;&#10;" sqref="F238">
      <formula1>0</formula1>
      <formula2>300</formula2>
    </dataValidation>
    <dataValidation errorStyle="information" type="textLength" allowBlank="1" showInputMessage="1" showErrorMessage="1" error="XLBVal:6=69150000&#13;&#10;" sqref="H238">
      <formula1>0</formula1>
      <formula2>300</formula2>
    </dataValidation>
    <dataValidation errorStyle="information" type="textLength" allowBlank="1" showInputMessage="1" showErrorMessage="1" error="XLBVal:6=225377478&#13;&#10;" sqref="F237">
      <formula1>0</formula1>
      <formula2>300</formula2>
    </dataValidation>
    <dataValidation errorStyle="information" type="textLength" allowBlank="1" showInputMessage="1" showErrorMessage="1" error="XLBVal:6=294660052&#13;&#10;" sqref="G237">
      <formula1>0</formula1>
      <formula2>300</formula2>
    </dataValidation>
    <dataValidation errorStyle="information" type="textLength" allowBlank="1" showInputMessage="1" showErrorMessage="1" error="XLBVal:6=73000000&#13;&#10;" sqref="G238">
      <formula1>0</formula1>
      <formula2>300</formula2>
    </dataValidation>
    <dataValidation errorStyle="information" type="textLength" allowBlank="1" showInputMessage="1" showErrorMessage="1" error="XLBVal:6=-60591.9&#13;&#10;" sqref="C253:D253">
      <formula1>0</formula1>
      <formula2>300</formula2>
    </dataValidation>
    <dataValidation errorStyle="information" type="textLength" allowBlank="1" showInputMessage="1" showErrorMessage="1" error="XLBVal:6=-183754851&#13;&#10;" sqref="D269">
      <formula1>0</formula1>
      <formula2>300</formula2>
    </dataValidation>
    <dataValidation errorStyle="information" type="textLength" allowBlank="1" showInputMessage="1" showErrorMessage="1" error="XLBVal:6=62007337842&#13;&#10;" sqref="C267:E267">
      <formula1>0</formula1>
      <formula2>300</formula2>
    </dataValidation>
    <dataValidation errorStyle="information" type="textLength" allowBlank="1" showInputMessage="1" showErrorMessage="1" error="XLBVal:6=592279250&#13;&#10;" sqref="C269">
      <formula1>0</formula1>
      <formula2>300</formula2>
    </dataValidation>
    <dataValidation errorStyle="information" type="textLength" allowBlank="1" showInputMessage="1" showErrorMessage="1" error="XLBVal:6=102067628&#13;&#10;" sqref="C263:D263">
      <formula1>0</formula1>
      <formula2>300</formula2>
    </dataValidation>
    <dataValidation errorStyle="information" type="textLength" allowBlank="1" showInputMessage="1" showErrorMessage="1" error="XLBVal:6=198443785.4&#13;&#10;" sqref="D264">
      <formula1>0</formula1>
      <formula2>300</formula2>
    </dataValidation>
    <dataValidation errorStyle="information" type="textLength" allowBlank="1" showInputMessage="1" showErrorMessage="1" error="XLBVal:6=167082734&#13;&#10;" sqref="D266">
      <formula1>0</formula1>
      <formula2>300</formula2>
    </dataValidation>
    <dataValidation errorStyle="information" type="textLength" allowBlank="1" showInputMessage="1" showErrorMessage="1" error="XLBVal:6=93268499.8&#13;&#10;" sqref="C264">
      <formula1>0</formula1>
      <formula2>300</formula2>
    </dataValidation>
    <dataValidation errorStyle="information" type="textLength" allowBlank="1" showInputMessage="1" showErrorMessage="1" error="XLBVal:6=11581139&#13;&#10;" sqref="C266">
      <formula1>0</formula1>
      <formula2>300</formula2>
    </dataValidation>
    <dataValidation errorStyle="information" type="textLength" allowBlank="1" showInputMessage="1" showErrorMessage="1" error="XLBVal:6=0&#13;&#10;" sqref="C340:D342 C336:D336 C321:D322 C324:D329 IQ283 IO283 IM283 IK283 II283 IG283 IE283 IC283 IA283 HY283 HW283 HU283 HS283 HQ283 HO283 HM283 HK283 HI283 HG283 HE283 HC283 HA283 GY283 GW283 GU283 GS283 GQ283 GO283 GM283 GK283 GI283 GG283 GE283 GC283 GA283 FY283 FW283 FU283 FS283 FQ283 FO283 FM283 FK283 FI283 FG283 FE283 FC283 FA283 EY283 EW283 EU283 ES283 EQ283 EO283 EM283 EK283 EI283 EG283 EE283 EC283 EA283 DY283 DW283 DU283 DS283 DQ283 DO283 DM283 DK283 DI283 DG283 DE283 DC283 DA283 CY283 CW283 CU283 CS283 CQ283 CO283 CM283 CK283 CI283 CG283 CE283 CC283 CA283 BY283 BW283 BU283 BS283 BQ283 BO283 BM283 BK283 BI283">
      <formula1>0</formula1>
      <formula2>300</formula2>
    </dataValidation>
    <dataValidation errorStyle="information" type="textLength" allowBlank="1" showInputMessage="1" showErrorMessage="1" error="XLBVal:6=0&#13;&#10;" sqref="BG283 BE283 BC283 BA283 AY283 AW283 AU283 AS283 AQ283 AO283 AM283 AK283 AI283 AG283 AE283 AC283 AA283 Y283 W283 U283 S283 Q283 O283 M283 K283 I283 G283 E283 IU283 A283 C283 IS283 C265:D265 C270 C271:D271 C228 H229 C235 C211 C70:D70">
      <formula1>0</formula1>
      <formula2>300</formula2>
    </dataValidation>
    <dataValidation errorStyle="information" type="textLength" allowBlank="1" showInputMessage="1" showErrorMessage="1" error="XLBVal:2=0&#13;&#10;" sqref="C319:D320 IR283 IP283 IN283 IL283 IJ283 IH283 IF283 ID283 IB283 HZ283 HX283 HV283 HT283 HR283 HP283 HN283 HL283 HJ283 HH283 HF283 HD283 HB283 GZ283 GX283 GV283 GT283 GR283 GP283 GN283 GL283 GJ283 GH283 GF283 GD283 GB283 FZ283 FX283 FV283 FT283 FR283 FP283 FN283 FL283 FJ283 FH283 FF283 FD283 FB283 EZ283 EX283 EV283 ET283 ER283 EP283 EN283 EL283 EJ283 EH283 EF283 ED283 EB283 DZ283 DX283 DV283 DT283 DR283 DP283 DN283 DL283 DJ283 DH283 DF283 DD283 DB283 CZ283 CX283 CV283 CT283 CR283 CP283 CN283 CL283 CJ283 CH283 CF283 CD283 CB283 BZ283 BX283 BV283 BT283 BR283 BP283 BN283 BL283 BJ283 BH283 BF283 BD283">
      <formula1>0</formula1>
      <formula2>300</formula2>
    </dataValidation>
    <dataValidation errorStyle="information" type="textLength" allowBlank="1" showInputMessage="1" showErrorMessage="1" error="XLBVal:2=0&#13;&#10;" sqref="BB283 AZ283 AX283 AV283 AT283 AR283 AP283 AN283 AL283 AJ283 AH283 AF283 AD283 AB283 Z283 X283 V283 T283 R283 P283 N283 L283 J283 H283 F283 IV283 B283 D283 IT283 D270 C257:D262 C268:D268 C254:D254 D232:D235 D230 F228:G230 F239:G240 C236:D236 C232:C234 C229:C230 H230 F232:G236 D180 C222:D222 D211 D120:F120 C77:D78 G128 G119 C119:C120 C71:D71">
      <formula1>0</formula1>
      <formula2>300</formula2>
    </dataValidation>
    <dataValidation errorStyle="information" type="textLength" allowBlank="1" showInputMessage="1" showErrorMessage="1" error="XLBVal:6=15209669349.7&#13;&#10;" sqref="C286:D286 C280:D282 C274:D276 C250:D252 C174:D177 C204:D210 C215:D217">
      <formula1>0</formula1>
      <formula2>300</formula2>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PHUONG.NGUYENLAN</cp:lastModifiedBy>
  <cp:lastPrinted>2016-01-19T08:14:28Z</cp:lastPrinted>
  <dcterms:created xsi:type="dcterms:W3CDTF">2014-01-22T08:54:36Z</dcterms:created>
  <dcterms:modified xsi:type="dcterms:W3CDTF">2016-01-20T02:03:09Z</dcterms:modified>
  <cp:category/>
  <cp:version/>
  <cp:contentType/>
  <cp:contentStatus/>
</cp:coreProperties>
</file>